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" sheetId="1" state="visible" r:id="rId3"/>
    <sheet name="Ход работы" sheetId="2" state="visible" r:id="rId4"/>
    <sheet name="По товарам" sheetId="3" state="visible" r:id="rId5"/>
    <sheet name="По месяцам" sheetId="4" state="visible" r:id="rId6"/>
    <sheet name="Заказы" sheetId="5" state="visible" r:id="rId7"/>
    <sheet name="Справочник" sheetId="6" state="visible" r:id="rId8"/>
    <sheet name="Расходы" sheetId="7" state="visible" r:id="rId9"/>
  </sheets>
  <definedNames>
    <definedName function="false" hidden="true" localSheetId="4" name="_xlnm._FilterDatabase" vbProcedure="false">Заказы!$A$4:$K$2373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9" authorId="0">
      <text>
        <r>
          <rPr>
            <sz val="10"/>
            <rFont val="Arial"/>
            <family val="2"/>
          </rPr>
          <t xml:space="preserve">Выручка растёт, прибыль падает. Главная находка.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4" authorId="0">
      <text>
        <r>
          <rPr>
            <sz val="10"/>
            <rFont val="Arial"/>
            <family val="2"/>
          </rPr>
          <t xml:space="preserve">Реклама за год делится между товарами по доле выручки. Упрощение: на самом деле кружки, возможно, рекламировали меньше.</t>
        </r>
      </text>
    </comment>
    <comment ref="L4" authorId="0">
      <text>
        <r>
          <rPr>
            <sz val="10"/>
            <rFont val="Arial"/>
            <family val="2"/>
          </rPr>
          <t xml:space="preserve">Насколько в среднем продавали ниже цены из справочника.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5" authorId="0">
      <text>
        <r>
          <rPr>
            <sz val="10"/>
            <rFont val="Arial"/>
            <family val="2"/>
          </rPr>
          <t xml:space="preserve">Выручка выросла, а прибыль упала. Ради этой строчки всё и считалось.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Скидки 15% и больше подсвечены жёлтым: это «чёрная пятница» и набор кружек.</t>
        </r>
      </text>
    </comment>
    <comment ref="J4" authorId="0">
      <text>
        <r>
          <rPr>
            <sz val="10"/>
            <rFont val="Arial"/>
            <family val="2"/>
          </rPr>
          <t xml:space="preserve">Закупка = количество × закупочная цена из справочника (ИНДЕКС/ПОИСКПОЗ по коду).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Счета службы доставки и упаковки за сентябрь–ноябрь, разделил на количество отправленных штук. Это среднее, у отдельных заказов может отличаться.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5" authorId="0">
      <text>
        <r>
          <rPr>
            <sz val="10"/>
            <rFont val="Arial"/>
            <family val="2"/>
          </rPr>
          <t xml:space="preserve">Взял из договора с банком-эквайером клиента: 1,9% от суммы оплаты. Если тариф изменится, поменяйте здесь.</t>
        </r>
      </text>
    </comment>
    <comment ref="G6" authorId="0">
      <text>
        <r>
          <rPr>
            <sz val="10"/>
            <rFont val="Arial"/>
            <family val="2"/>
          </rPr>
          <t xml:space="preserve">Точной разбивки рекламы по товарам в кабинетах нет. Делю пропорционально выручке товара. Это упрощение, и я его прямо называю в итоге.</t>
        </r>
      </text>
    </comment>
  </commentList>
</comments>
</file>

<file path=xl/sharedStrings.xml><?xml version="1.0" encoding="utf-8"?>
<sst xmlns="http://schemas.openxmlformats.org/spreadsheetml/2006/main" count="4953" uniqueCount="1721">
  <si>
    <t xml:space="preserve">Прибыль по товарам</t>
  </si>
  <si>
    <t xml:space="preserve">Пример 2 из 3, средняя задача. Selge Data, Станислав</t>
  </si>
  <si>
    <t xml:space="preserve">Задача</t>
  </si>
  <si>
    <t xml:space="preserve">Интернет-магазин кофе и чая. За 2025 год продажи росли каждый квартал, а денег на счёте больше не становилось. Вопрос клиента: какие товары реально зарабатывают, а какие только создают оборот?</t>
  </si>
  <si>
    <t xml:space="preserve">Главные цифры за 2025 год</t>
  </si>
  <si>
    <t xml:space="preserve">Выручка</t>
  </si>
  <si>
    <t xml:space="preserve">Прибыль после всех расходов</t>
  </si>
  <si>
    <t xml:space="preserve">Рост выручки, IV кв. к I кв.</t>
  </si>
  <si>
    <t xml:space="preserve">Рост прибыли, IV кв. к I кв.</t>
  </si>
  <si>
    <t xml:space="preserve">Товаров в минусе</t>
  </si>
  <si>
    <t xml:space="preserve">Итог</t>
  </si>
  <si>
    <t xml:space="preserve">Магазин зарабатывает на кофе: он приносит 93% всей прибыли. У чая самая высокая маржа (около 34%), но оборот у него небольшой. Аксессуары почти ничего не дают, а два товара уходят в минус.</t>
  </si>
  <si>
    <t xml:space="preserve">Набор кружек продаётся хорошо (162 шт за год), но с каждым набором магазин теряет около 7 €: доставка тяжёлой коробки стоит 7,90 €, а скидка 20% держится с мая. За год минус около 1 090 €.</t>
  </si>
  <si>
    <t xml:space="preserve">Фильтры часто заказывают отдельно, и доставка одной пачки стоит дороже, чем магазин на ней зарабатывает.</t>
  </si>
  <si>
    <t xml:space="preserve">Рост выручки куплен рекламой и скидками. Реклама в месяц выросла в 3,8 раза. Во втором полугодии выручка стала больше на 7 023 €, а прибыль меньше на 1 210 €.</t>
  </si>
  <si>
    <t xml:space="preserve">Как это выглядит</t>
  </si>
  <si>
    <t xml:space="preserve">Что рекомендую</t>
  </si>
  <si>
    <t xml:space="preserve">1. Набор кружек: убрать постоянную скидку и поднять цену примерно до 34 €, тогда он выходит в небольшой плюс. Или продавать только вместе с кофе.</t>
  </si>
  <si>
    <t xml:space="preserve">2. Фильтры: не продавать отдельно, а предлагать в корзине к кофе. Либо минимальный заказ, либо доставка за счёт покупателя для маленьких заказов.</t>
  </si>
  <si>
    <t xml:space="preserve">3. Рекламу считать не по выручке, а по прибыли: в кабинетах Google и Meta отключить товары, которые продаются в минус.</t>
  </si>
  <si>
    <t xml:space="preserve">4. Каждый месяц смотреть лист «По месяцам». Если маржа ниже 10%, это сигнал разобраться до конца квартала.</t>
  </si>
  <si>
    <t xml:space="preserve">Чего эти данные не показывают</t>
  </si>
  <si>
    <t xml:space="preserve">• Возвраты: их не было в выгрузке. Если кружки часто возвращают битыми, убыток ещё больше.</t>
  </si>
  <si>
    <t xml:space="preserve">• Точную рекламу по товарам: делю рекламу по доле выручки. Чтобы считать точнее, нужны отчёты по товарам из Google и Meta.</t>
  </si>
  <si>
    <t xml:space="preserve">• Зарплату и аренду: это прибыль до постоянных расходов, а не чистая прибыль фирмы.</t>
  </si>
  <si>
    <t xml:space="preserve">Вопросы клиенту</t>
  </si>
  <si>
    <t xml:space="preserve">Можно ли получить отчёт по возвратам за 2025 год?</t>
  </si>
  <si>
    <t xml:space="preserve">Почему с мая скидка на кружки стала постоянной? Это акция или ошибка в настройках магазина?</t>
  </si>
  <si>
    <t xml:space="preserve">Пример типичной задачи Selge Data. Компания и все данные вымышлены, совпадения случайны.</t>
  </si>
  <si>
    <t xml:space="preserve">Ход работы</t>
  </si>
  <si>
    <t xml:space="preserve">Что и в каком порядке я делал</t>
  </si>
  <si>
    <t xml:space="preserve">Шаг</t>
  </si>
  <si>
    <t xml:space="preserve">Что сделал</t>
  </si>
  <si>
    <t xml:space="preserve">Зачем</t>
  </si>
  <si>
    <t xml:space="preserve">Время</t>
  </si>
  <si>
    <t xml:space="preserve">Заметка</t>
  </si>
  <si>
    <t xml:space="preserve">Созвон с клиентом 30 минут: что именно хотим понять</t>
  </si>
  <si>
    <t xml:space="preserve">Вопрос «где прибыль?» можно считать по-разному, важно договориться заранее</t>
  </si>
  <si>
    <t xml:space="preserve">Договорились считать прибыль до зарплаты и аренды</t>
  </si>
  <si>
    <t xml:space="preserve">Проверил выгрузку заказов: пропуски, дубли, отмены</t>
  </si>
  <si>
    <t xml:space="preserve">Если в данных мусор, выводы тоже будут мусором</t>
  </si>
  <si>
    <t xml:space="preserve">2369 строк. Нашёл 14 отменённых заказов, клиент их удалил и прислал выгрузку заново</t>
  </si>
  <si>
    <t xml:space="preserve">Собрал справочник товаров: закупка, доставка и упаковка на 1 шт</t>
  </si>
  <si>
    <t xml:space="preserve">Без себестоимости прибыль не посчитать</t>
  </si>
  <si>
    <t xml:space="preserve">Доставку посчитал по счетам за 3 месяца. Кружки оказались самыми дорогими в отправке</t>
  </si>
  <si>
    <t xml:space="preserve">Добавил к заказам расчётные колонки: сумма, закупка, доставка</t>
  </si>
  <si>
    <t xml:space="preserve">Каждая строка заказа знает свою себестоимость</t>
  </si>
  <si>
    <t xml:space="preserve">Формулы ИНДЕКС/ПОИСКПОЗ по коду товара</t>
  </si>
  <si>
    <t xml:space="preserve">Посчитал прибыль по каждому товару</t>
  </si>
  <si>
    <t xml:space="preserve">Видно, кто зарабатывает, а кто только делает оборот</t>
  </si>
  <si>
    <t xml:space="preserve">Рекламу разделил по доле выручки, это упрощение</t>
  </si>
  <si>
    <t xml:space="preserve">Посчитал то же самое по месяцам и кварталам</t>
  </si>
  <si>
    <t xml:space="preserve">Понять, когда прибыль перестала расти</t>
  </si>
  <si>
    <t xml:space="preserve">Перелом во втором полугодии: реклама и скидки</t>
  </si>
  <si>
    <t xml:space="preserve">Перепроверил: сумма по товарам = сумма по месяцам = сумма заказов</t>
  </si>
  <si>
    <t xml:space="preserve">Чтобы цифры в разных листах не расходились</t>
  </si>
  <si>
    <t xml:space="preserve">Сошлось до цента</t>
  </si>
  <si>
    <t xml:space="preserve">Сделал графики и написал итог простым языком</t>
  </si>
  <si>
    <t xml:space="preserve">Клиент не обязан разбираться в таблицах</t>
  </si>
  <si>
    <t xml:space="preserve">Созвон 30 минут: разобрали выводы</t>
  </si>
  <si>
    <t xml:space="preserve">Ответить на вопросы и договориться о следующих шагах</t>
  </si>
  <si>
    <t xml:space="preserve">Клиент решил поднять цену на кружки и убрать скидку</t>
  </si>
  <si>
    <t xml:space="preserve">Всего времени</t>
  </si>
  <si>
    <t xml:space="preserve">Контроль сумм</t>
  </si>
  <si>
    <t xml:space="preserve">Выручка по заказам</t>
  </si>
  <si>
    <t xml:space="preserve">Выручка по товарам</t>
  </si>
  <si>
    <t xml:space="preserve">Выручка по месяцам</t>
  </si>
  <si>
    <t xml:space="preserve">Сколько остаётся с каждого товара после закупки, доставки, комиссии и рекламы. Отсортировано по прибыли</t>
  </si>
  <si>
    <t xml:space="preserve">Код</t>
  </si>
  <si>
    <t xml:space="preserve">Товар</t>
  </si>
  <si>
    <t xml:space="preserve">Категория</t>
  </si>
  <si>
    <t xml:space="preserve">Продано, шт</t>
  </si>
  <si>
    <t xml:space="preserve">Закупка</t>
  </si>
  <si>
    <t xml:space="preserve">Доставка и упаковка</t>
  </si>
  <si>
    <t xml:space="preserve">Комиссия оплаты</t>
  </si>
  <si>
    <t xml:space="preserve">Реклама (доля)</t>
  </si>
  <si>
    <t xml:space="preserve">Прибыль</t>
  </si>
  <si>
    <t xml:space="preserve">Маржа</t>
  </si>
  <si>
    <t xml:space="preserve">Средняя скидка</t>
  </si>
  <si>
    <t xml:space="preserve">Место</t>
  </si>
  <si>
    <t xml:space="preserve">K-BR250</t>
  </si>
  <si>
    <t xml:space="preserve">K-BR1000</t>
  </si>
  <si>
    <t xml:space="preserve">K-ES1000</t>
  </si>
  <si>
    <t xml:space="preserve">K-ET250</t>
  </si>
  <si>
    <t xml:space="preserve">K-CO250</t>
  </si>
  <si>
    <t xml:space="preserve">T-GR100</t>
  </si>
  <si>
    <t xml:space="preserve">T-HB100</t>
  </si>
  <si>
    <t xml:space="preserve">T-BL100</t>
  </si>
  <si>
    <t xml:space="preserve">A-GR01</t>
  </si>
  <si>
    <t xml:space="preserve">A-FP06</t>
  </si>
  <si>
    <t xml:space="preserve">A-FLT100</t>
  </si>
  <si>
    <t xml:space="preserve">A-MUG4</t>
  </si>
  <si>
    <t xml:space="preserve">Итого</t>
  </si>
  <si>
    <t xml:space="preserve">Красные строки: товар после всех расходов в минусе. Цвет колонки «Маржа»: от красного (минус) к зелёному (хорошо).</t>
  </si>
  <si>
    <t xml:space="preserve">Выручка и прибыль по месяцам</t>
  </si>
  <si>
    <t xml:space="preserve">Те же расходы, но по месяцам. Здесь видно, когда прибыль перестала расти вместе с выручкой</t>
  </si>
  <si>
    <t xml:space="preserve">Месяц</t>
  </si>
  <si>
    <t xml:space="preserve">Реклама</t>
  </si>
  <si>
    <t xml:space="preserve">Реклама, % от выручки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</si>
  <si>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</si>
  <si>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</si>
  <si>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</si>
  <si>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</si>
  <si>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</si>
  <si>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</si>
  <si>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</si>
  <si>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</si>
  <si>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</si>
  <si>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</si>
  <si>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</si>
  <si>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</si>
  <si>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Квартал</t>
  </si>
  <si>
    <t xml:space="preserve">I кв.</t>
  </si>
  <si>
    <t xml:space="preserve">II кв.</t>
  </si>
  <si>
    <t xml:space="preserve">III кв.</t>
  </si>
  <si>
    <t xml:space="preserve">IV кв.</t>
  </si>
  <si>
    <t xml:space="preserve">IV к I</t>
  </si>
  <si>
    <t xml:space="preserve">Заказы за 2025 год</t>
  </si>
  <si>
    <t xml:space="preserve">Выгрузка из магазина (синие колонки). Справа мои расчётные колонки (тёмно-зелёный заголовок)</t>
  </si>
  <si>
    <t xml:space="preserve">Дата</t>
  </si>
  <si>
    <t xml:space="preserve">Заказ</t>
  </si>
  <si>
    <t xml:space="preserve">Кол-во</t>
  </si>
  <si>
    <t xml:space="preserve">Цена</t>
  </si>
  <si>
    <t xml:space="preserve">Скидка</t>
  </si>
  <si>
    <t xml:space="preserve">Сумма без скидки</t>
  </si>
  <si>
    <t xml:space="preserve">Сумма продажи</t>
  </si>
  <si>
    <t xml:space="preserve">#25053</t>
  </si>
  <si>
    <t xml:space="preserve">#25068</t>
  </si>
  <si>
    <t xml:space="preserve">#25085</t>
  </si>
  <si>
    <t xml:space="preserve">#25054</t>
  </si>
  <si>
    <t xml:space="preserve">#25023</t>
  </si>
  <si>
    <t xml:space="preserve">#25024</t>
  </si>
  <si>
    <t xml:space="preserve">#25026</t>
  </si>
  <si>
    <t xml:space="preserve">#25040</t>
  </si>
  <si>
    <t xml:space="preserve">#25078</t>
  </si>
  <si>
    <t xml:space="preserve">#25067</t>
  </si>
  <si>
    <t xml:space="preserve">#25033</t>
  </si>
  <si>
    <t xml:space="preserve">#25044</t>
  </si>
  <si>
    <t xml:space="preserve">#25050</t>
  </si>
  <si>
    <t xml:space="preserve">#25089</t>
  </si>
  <si>
    <t xml:space="preserve">#25092</t>
  </si>
  <si>
    <t xml:space="preserve">#25007</t>
  </si>
  <si>
    <t xml:space="preserve">#25025</t>
  </si>
  <si>
    <t xml:space="preserve">#25045</t>
  </si>
  <si>
    <t xml:space="preserve">#25043</t>
  </si>
  <si>
    <t xml:space="preserve">#25083</t>
  </si>
  <si>
    <t xml:space="preserve">#25014</t>
  </si>
  <si>
    <t xml:space="preserve">#25052</t>
  </si>
  <si>
    <t xml:space="preserve">#25061</t>
  </si>
  <si>
    <t xml:space="preserve">#25073</t>
  </si>
  <si>
    <t xml:space="preserve">#25080</t>
  </si>
  <si>
    <t xml:space="preserve">#25086</t>
  </si>
  <si>
    <t xml:space="preserve">#25020</t>
  </si>
  <si>
    <t xml:space="preserve">#25021</t>
  </si>
  <si>
    <t xml:space="preserve">#25063</t>
  </si>
  <si>
    <t xml:space="preserve">#25075</t>
  </si>
  <si>
    <t xml:space="preserve">#25002</t>
  </si>
  <si>
    <t xml:space="preserve">#25011</t>
  </si>
  <si>
    <t xml:space="preserve">#25027</t>
  </si>
  <si>
    <t xml:space="preserve">#25029</t>
  </si>
  <si>
    <t xml:space="preserve">#25031</t>
  </si>
  <si>
    <t xml:space="preserve">#25039</t>
  </si>
  <si>
    <t xml:space="preserve">#25062</t>
  </si>
  <si>
    <t xml:space="preserve">#25059</t>
  </si>
  <si>
    <t xml:space="preserve">#25088</t>
  </si>
  <si>
    <t xml:space="preserve">#25090</t>
  </si>
  <si>
    <t xml:space="preserve">#25048</t>
  </si>
  <si>
    <t xml:space="preserve">#25001</t>
  </si>
  <si>
    <t xml:space="preserve">#25012</t>
  </si>
  <si>
    <t xml:space="preserve">#25037</t>
  </si>
  <si>
    <t xml:space="preserve">#25049</t>
  </si>
  <si>
    <t xml:space="preserve">#25058</t>
  </si>
  <si>
    <t xml:space="preserve">#25084</t>
  </si>
  <si>
    <t xml:space="preserve">#25087</t>
  </si>
  <si>
    <t xml:space="preserve">#25003</t>
  </si>
  <si>
    <t xml:space="preserve">#25009</t>
  </si>
  <si>
    <t xml:space="preserve">#25060</t>
  </si>
  <si>
    <t xml:space="preserve">#25017</t>
  </si>
  <si>
    <t xml:space="preserve">#25030</t>
  </si>
  <si>
    <t xml:space="preserve">#25070</t>
  </si>
  <si>
    <t xml:space="preserve">#25016</t>
  </si>
  <si>
    <t xml:space="preserve">#25018</t>
  </si>
  <si>
    <t xml:space="preserve">#25042</t>
  </si>
  <si>
    <t xml:space="preserve">#25056</t>
  </si>
  <si>
    <t xml:space="preserve">#25074</t>
  </si>
  <si>
    <t xml:space="preserve">#25071</t>
  </si>
  <si>
    <t xml:space="preserve">#25082</t>
  </si>
  <si>
    <t xml:space="preserve">#25032</t>
  </si>
  <si>
    <t xml:space="preserve">#25013</t>
  </si>
  <si>
    <t xml:space="preserve">#25019</t>
  </si>
  <si>
    <t xml:space="preserve">#25041</t>
  </si>
  <si>
    <t xml:space="preserve">#25047</t>
  </si>
  <si>
    <t xml:space="preserve">#25077</t>
  </si>
  <si>
    <t xml:space="preserve">#25010</t>
  </si>
  <si>
    <t xml:space="preserve">#25022</t>
  </si>
  <si>
    <t xml:space="preserve">#25091</t>
  </si>
  <si>
    <t xml:space="preserve">#25038</t>
  </si>
  <si>
    <t xml:space="preserve">#25046</t>
  </si>
  <si>
    <t xml:space="preserve">#25069</t>
  </si>
  <si>
    <t xml:space="preserve">#25004</t>
  </si>
  <si>
    <t xml:space="preserve">#25008</t>
  </si>
  <si>
    <t xml:space="preserve">#25064</t>
  </si>
  <si>
    <t xml:space="preserve">#25057</t>
  </si>
  <si>
    <t xml:space="preserve">#25065</t>
  </si>
  <si>
    <t xml:space="preserve">#25076</t>
  </si>
  <si>
    <t xml:space="preserve">#25079</t>
  </si>
  <si>
    <t xml:space="preserve">#25036</t>
  </si>
  <si>
    <t xml:space="preserve">#25005</t>
  </si>
  <si>
    <t xml:space="preserve">#25006</t>
  </si>
  <si>
    <t xml:space="preserve">#25035</t>
  </si>
  <si>
    <t xml:space="preserve">#25028</t>
  </si>
  <si>
    <t xml:space="preserve">#25034</t>
  </si>
  <si>
    <t xml:space="preserve">#25051</t>
  </si>
  <si>
    <t xml:space="preserve">#25055</t>
  </si>
  <si>
    <t xml:space="preserve">#25072</t>
  </si>
  <si>
    <t xml:space="preserve">#25081</t>
  </si>
  <si>
    <t xml:space="preserve">#25015</t>
  </si>
  <si>
    <t xml:space="preserve">#25066</t>
  </si>
  <si>
    <t xml:space="preserve">#25110</t>
  </si>
  <si>
    <t xml:space="preserve">#25117</t>
  </si>
  <si>
    <t xml:space="preserve">#25147</t>
  </si>
  <si>
    <t xml:space="preserve">#25145</t>
  </si>
  <si>
    <t xml:space="preserve">#25146</t>
  </si>
  <si>
    <t xml:space="preserve">#25153</t>
  </si>
  <si>
    <t xml:space="preserve">#25159</t>
  </si>
  <si>
    <t xml:space="preserve">#25098</t>
  </si>
  <si>
    <t xml:space="preserve">#25111</t>
  </si>
  <si>
    <t xml:space="preserve">#25123</t>
  </si>
  <si>
    <t xml:space="preserve">#25156</t>
  </si>
  <si>
    <t xml:space="preserve">#25100</t>
  </si>
  <si>
    <t xml:space="preserve">#25152</t>
  </si>
  <si>
    <t xml:space="preserve">#25163</t>
  </si>
  <si>
    <t xml:space="preserve">#25172</t>
  </si>
  <si>
    <t xml:space="preserve">#25105</t>
  </si>
  <si>
    <t xml:space="preserve">#25122</t>
  </si>
  <si>
    <t xml:space="preserve">#25133</t>
  </si>
  <si>
    <t xml:space="preserve">#25173</t>
  </si>
  <si>
    <t xml:space="preserve">#25135</t>
  </si>
  <si>
    <t xml:space="preserve">#25093</t>
  </si>
  <si>
    <t xml:space="preserve">#25136</t>
  </si>
  <si>
    <t xml:space="preserve">#25155</t>
  </si>
  <si>
    <t xml:space="preserve">#25169</t>
  </si>
  <si>
    <t xml:space="preserve">#25109</t>
  </si>
  <si>
    <t xml:space="preserve">#25114</t>
  </si>
  <si>
    <t xml:space="preserve">#25144</t>
  </si>
  <si>
    <t xml:space="preserve">#25160</t>
  </si>
  <si>
    <t xml:space="preserve">#25103</t>
  </si>
  <si>
    <t xml:space="preserve">#25131</t>
  </si>
  <si>
    <t xml:space="preserve">#25101</t>
  </si>
  <si>
    <t xml:space="preserve">#25113</t>
  </si>
  <si>
    <t xml:space="preserve">#25138</t>
  </si>
  <si>
    <t xml:space="preserve">#25165</t>
  </si>
  <si>
    <t xml:space="preserve">#25097</t>
  </si>
  <si>
    <t xml:space="preserve">#25121</t>
  </si>
  <si>
    <t xml:space="preserve">#25137</t>
  </si>
  <si>
    <t xml:space="preserve">#25157</t>
  </si>
  <si>
    <t xml:space="preserve">#25177</t>
  </si>
  <si>
    <t xml:space="preserve">#25094</t>
  </si>
  <si>
    <t xml:space="preserve">#25141</t>
  </si>
  <si>
    <t xml:space="preserve">#25161</t>
  </si>
  <si>
    <t xml:space="preserve">#25175</t>
  </si>
  <si>
    <t xml:space="preserve">#25130</t>
  </si>
  <si>
    <t xml:space="preserve">#25143</t>
  </si>
  <si>
    <t xml:space="preserve">#25116</t>
  </si>
  <si>
    <t xml:space="preserve">#25164</t>
  </si>
  <si>
    <t xml:space="preserve">#25166</t>
  </si>
  <si>
    <t xml:space="preserve">#25150</t>
  </si>
  <si>
    <t xml:space="preserve">#25170</t>
  </si>
  <si>
    <t xml:space="preserve">#25119</t>
  </si>
  <si>
    <t xml:space="preserve">#25132</t>
  </si>
  <si>
    <t xml:space="preserve">#25162</t>
  </si>
  <si>
    <t xml:space="preserve">#25174</t>
  </si>
  <si>
    <t xml:space="preserve">#25096</t>
  </si>
  <si>
    <t xml:space="preserve">#25104</t>
  </si>
  <si>
    <t xml:space="preserve">#25106</t>
  </si>
  <si>
    <t xml:space="preserve">#25128</t>
  </si>
  <si>
    <t xml:space="preserve">#25140</t>
  </si>
  <si>
    <t xml:space="preserve">#25178</t>
  </si>
  <si>
    <t xml:space="preserve">#25115</t>
  </si>
  <si>
    <t xml:space="preserve">#25171</t>
  </si>
  <si>
    <t xml:space="preserve">#25102</t>
  </si>
  <si>
    <t xml:space="preserve">#25108</t>
  </si>
  <si>
    <t xml:space="preserve">#25112</t>
  </si>
  <si>
    <t xml:space="preserve">#25118</t>
  </si>
  <si>
    <t xml:space="preserve">#25120</t>
  </si>
  <si>
    <t xml:space="preserve">#25126</t>
  </si>
  <si>
    <t xml:space="preserve">#25139</t>
  </si>
  <si>
    <t xml:space="preserve">#25168</t>
  </si>
  <si>
    <t xml:space="preserve">#25099</t>
  </si>
  <si>
    <t xml:space="preserve">#25125</t>
  </si>
  <si>
    <t xml:space="preserve">#25148</t>
  </si>
  <si>
    <t xml:space="preserve">#25151</t>
  </si>
  <si>
    <t xml:space="preserve">#25176</t>
  </si>
  <si>
    <t xml:space="preserve">#25107</t>
  </si>
  <si>
    <t xml:space="preserve">#25124</t>
  </si>
  <si>
    <t xml:space="preserve">#25129</t>
  </si>
  <si>
    <t xml:space="preserve">#25095</t>
  </si>
  <si>
    <t xml:space="preserve">#25127</t>
  </si>
  <si>
    <t xml:space="preserve">#25142</t>
  </si>
  <si>
    <t xml:space="preserve">#25149</t>
  </si>
  <si>
    <t xml:space="preserve">#25154</t>
  </si>
  <si>
    <t xml:space="preserve">#25158</t>
  </si>
  <si>
    <t xml:space="preserve">#25180</t>
  </si>
  <si>
    <t xml:space="preserve">#25134</t>
  </si>
  <si>
    <t xml:space="preserve">#25167</t>
  </si>
  <si>
    <t xml:space="preserve">#25179</t>
  </si>
  <si>
    <t xml:space="preserve">#25213</t>
  </si>
  <si>
    <t xml:space="preserve">#25227</t>
  </si>
  <si>
    <t xml:space="preserve">#25191</t>
  </si>
  <si>
    <t xml:space="preserve">#25199</t>
  </si>
  <si>
    <t xml:space="preserve">#25223</t>
  </si>
  <si>
    <t xml:space="preserve">#25241</t>
  </si>
  <si>
    <t xml:space="preserve">#25243</t>
  </si>
  <si>
    <t xml:space="preserve">#25260</t>
  </si>
  <si>
    <t xml:space="preserve">#25194</t>
  </si>
  <si>
    <t xml:space="preserve">#25211</t>
  </si>
  <si>
    <t xml:space="preserve">#25212</t>
  </si>
  <si>
    <t xml:space="preserve">#25185</t>
  </si>
  <si>
    <t xml:space="preserve">#25228</t>
  </si>
  <si>
    <t xml:space="preserve">#25246</t>
  </si>
  <si>
    <t xml:space="preserve">#25184</t>
  </si>
  <si>
    <t xml:space="preserve">#25257</t>
  </si>
  <si>
    <t xml:space="preserve">#25201</t>
  </si>
  <si>
    <t xml:space="preserve">#25247</t>
  </si>
  <si>
    <t xml:space="preserve">#25256</t>
  </si>
  <si>
    <t xml:space="preserve">#25236</t>
  </si>
  <si>
    <t xml:space="preserve">#25267</t>
  </si>
  <si>
    <t xml:space="preserve">#25196</t>
  </si>
  <si>
    <t xml:space="preserve">#25242</t>
  </si>
  <si>
    <t xml:space="preserve">#25251</t>
  </si>
  <si>
    <t xml:space="preserve">#25183</t>
  </si>
  <si>
    <t xml:space="preserve">#25219</t>
  </si>
  <si>
    <t xml:space="preserve">#25220</t>
  </si>
  <si>
    <t xml:space="preserve">#25254</t>
  </si>
  <si>
    <t xml:space="preserve">#25217</t>
  </si>
  <si>
    <t xml:space="preserve">#25248</t>
  </si>
  <si>
    <t xml:space="preserve">#25268</t>
  </si>
  <si>
    <t xml:space="preserve">#25273</t>
  </si>
  <si>
    <t xml:space="preserve">#25203</t>
  </si>
  <si>
    <t xml:space="preserve">#25249</t>
  </si>
  <si>
    <t xml:space="preserve">#25214</t>
  </si>
  <si>
    <t xml:space="preserve">#25264</t>
  </si>
  <si>
    <t xml:space="preserve">#25266</t>
  </si>
  <si>
    <t xml:space="preserve">#25182</t>
  </si>
  <si>
    <t xml:space="preserve">#25200</t>
  </si>
  <si>
    <t xml:space="preserve">#25209</t>
  </si>
  <si>
    <t xml:space="preserve">#25262</t>
  </si>
  <si>
    <t xml:space="preserve">#25181</t>
  </si>
  <si>
    <t xml:space="preserve">#25240</t>
  </si>
  <si>
    <t xml:space="preserve">#25244</t>
  </si>
  <si>
    <t xml:space="preserve">#25210</t>
  </si>
  <si>
    <t xml:space="preserve">#25231</t>
  </si>
  <si>
    <t xml:space="preserve">#25259</t>
  </si>
  <si>
    <t xml:space="preserve">#25270</t>
  </si>
  <si>
    <t xml:space="preserve">#25281</t>
  </si>
  <si>
    <t xml:space="preserve">#25197</t>
  </si>
  <si>
    <t xml:space="preserve">#25204</t>
  </si>
  <si>
    <t xml:space="preserve">#25218</t>
  </si>
  <si>
    <t xml:space="preserve">#25265</t>
  </si>
  <si>
    <t xml:space="preserve">#25272</t>
  </si>
  <si>
    <t xml:space="preserve">#25198</t>
  </si>
  <si>
    <t xml:space="preserve">#25208</t>
  </si>
  <si>
    <t xml:space="preserve">#25252</t>
  </si>
  <si>
    <t xml:space="preserve">#25279</t>
  </si>
  <si>
    <t xml:space="preserve">#25233</t>
  </si>
  <si>
    <t xml:space="preserve">#25238</t>
  </si>
  <si>
    <t xml:space="preserve">#25258</t>
  </si>
  <si>
    <t xml:space="preserve">#25269</t>
  </si>
  <si>
    <t xml:space="preserve">#25275</t>
  </si>
  <si>
    <t xml:space="preserve">#25280</t>
  </si>
  <si>
    <t xml:space="preserve">#25190</t>
  </si>
  <si>
    <t xml:space="preserve">#25221</t>
  </si>
  <si>
    <t xml:space="preserve">#25235</t>
  </si>
  <si>
    <t xml:space="preserve">#25255</t>
  </si>
  <si>
    <t xml:space="preserve">#25271</t>
  </si>
  <si>
    <t xml:space="preserve">#25186</t>
  </si>
  <si>
    <t xml:space="preserve">#25189</t>
  </si>
  <si>
    <t xml:space="preserve">#25215</t>
  </si>
  <si>
    <t xml:space="preserve">#25226</t>
  </si>
  <si>
    <t xml:space="preserve">#25187</t>
  </si>
  <si>
    <t xml:space="preserve">#25230</t>
  </si>
  <si>
    <t xml:space="preserve">#25277</t>
  </si>
  <si>
    <t xml:space="preserve">#25188</t>
  </si>
  <si>
    <t xml:space="preserve">#25234</t>
  </si>
  <si>
    <t xml:space="preserve">#25253</t>
  </si>
  <si>
    <t xml:space="preserve">#25278</t>
  </si>
  <si>
    <t xml:space="preserve">#25205</t>
  </si>
  <si>
    <t xml:space="preserve">#25206</t>
  </si>
  <si>
    <t xml:space="preserve">#25263</t>
  </si>
  <si>
    <t xml:space="preserve">#25274</t>
  </si>
  <si>
    <t xml:space="preserve">#25222</t>
  </si>
  <si>
    <t xml:space="preserve">#25261</t>
  </si>
  <si>
    <t xml:space="preserve">#25276</t>
  </si>
  <si>
    <t xml:space="preserve">#25193</t>
  </si>
  <si>
    <t xml:space="preserve">#25216</t>
  </si>
  <si>
    <t xml:space="preserve">#25232</t>
  </si>
  <si>
    <t xml:space="preserve">#25239</t>
  </si>
  <si>
    <t xml:space="preserve">#25192</t>
  </si>
  <si>
    <t xml:space="preserve">#25195</t>
  </si>
  <si>
    <t xml:space="preserve">#25224</t>
  </si>
  <si>
    <t xml:space="preserve">#25225</t>
  </si>
  <si>
    <t xml:space="preserve">#25237</t>
  </si>
  <si>
    <t xml:space="preserve">#25202</t>
  </si>
  <si>
    <t xml:space="preserve">#25207</t>
  </si>
  <si>
    <t xml:space="preserve">#25229</t>
  </si>
  <si>
    <t xml:space="preserve">#25245</t>
  </si>
  <si>
    <t xml:space="preserve">#25250</t>
  </si>
  <si>
    <t xml:space="preserve">#25325</t>
  </si>
  <si>
    <t xml:space="preserve">#25331</t>
  </si>
  <si>
    <t xml:space="preserve">#25389</t>
  </si>
  <si>
    <t xml:space="preserve">#25314</t>
  </si>
  <si>
    <t xml:space="preserve">#25360</t>
  </si>
  <si>
    <t xml:space="preserve">#25382</t>
  </si>
  <si>
    <t xml:space="preserve">#25289</t>
  </si>
  <si>
    <t xml:space="preserve">#25310</t>
  </si>
  <si>
    <t xml:space="preserve">#25335</t>
  </si>
  <si>
    <t xml:space="preserve">#25377</t>
  </si>
  <si>
    <t xml:space="preserve">#25379</t>
  </si>
  <si>
    <t xml:space="preserve">#25303</t>
  </si>
  <si>
    <t xml:space="preserve">#25345</t>
  </si>
  <si>
    <t xml:space="preserve">#25290</t>
  </si>
  <si>
    <t xml:space="preserve">#25300</t>
  </si>
  <si>
    <t xml:space="preserve">#25308</t>
  </si>
  <si>
    <t xml:space="preserve">#25309</t>
  </si>
  <si>
    <t xml:space="preserve">#25353</t>
  </si>
  <si>
    <t xml:space="preserve">#25357</t>
  </si>
  <si>
    <t xml:space="preserve">#25364</t>
  </si>
  <si>
    <t xml:space="preserve">#25367</t>
  </si>
  <si>
    <t xml:space="preserve">#25371</t>
  </si>
  <si>
    <t xml:space="preserve">#25384</t>
  </si>
  <si>
    <t xml:space="preserve">#25318</t>
  </si>
  <si>
    <t xml:space="preserve">#25346</t>
  </si>
  <si>
    <t xml:space="preserve">#25286</t>
  </si>
  <si>
    <t xml:space="preserve">#25315</t>
  </si>
  <si>
    <t xml:space="preserve">#25319</t>
  </si>
  <si>
    <t xml:space="preserve">#25322</t>
  </si>
  <si>
    <t xml:space="preserve">#25339</t>
  </si>
  <si>
    <t xml:space="preserve">#25370</t>
  </si>
  <si>
    <t xml:space="preserve">#25342</t>
  </si>
  <si>
    <t xml:space="preserve">#25312</t>
  </si>
  <si>
    <t xml:space="preserve">#25295</t>
  </si>
  <si>
    <t xml:space="preserve">#25306</t>
  </si>
  <si>
    <t xml:space="preserve">#25328</t>
  </si>
  <si>
    <t xml:space="preserve">#25358</t>
  </si>
  <si>
    <t xml:space="preserve">#25298</t>
  </si>
  <si>
    <t xml:space="preserve">#25354</t>
  </si>
  <si>
    <t xml:space="preserve">#25355</t>
  </si>
  <si>
    <t xml:space="preserve">#25285</t>
  </si>
  <si>
    <t xml:space="preserve">#25321</t>
  </si>
  <si>
    <t xml:space="preserve">#25323</t>
  </si>
  <si>
    <t xml:space="preserve">#25344</t>
  </si>
  <si>
    <t xml:space="preserve">#25350</t>
  </si>
  <si>
    <t xml:space="preserve">#25363</t>
  </si>
  <si>
    <t xml:space="preserve">#25292</t>
  </si>
  <si>
    <t xml:space="preserve">#25301</t>
  </si>
  <si>
    <t xml:space="preserve">#25326</t>
  </si>
  <si>
    <t xml:space="preserve">#25365</t>
  </si>
  <si>
    <t xml:space="preserve">#25330</t>
  </si>
  <si>
    <t xml:space="preserve">#25341</t>
  </si>
  <si>
    <t xml:space="preserve">#25378</t>
  </si>
  <si>
    <t xml:space="preserve">#25380</t>
  </si>
  <si>
    <t xml:space="preserve">#25293</t>
  </si>
  <si>
    <t xml:space="preserve">#25305</t>
  </si>
  <si>
    <t xml:space="preserve">#25351</t>
  </si>
  <si>
    <t xml:space="preserve">#25381</t>
  </si>
  <si>
    <t xml:space="preserve">#25311</t>
  </si>
  <si>
    <t xml:space="preserve">#25332</t>
  </si>
  <si>
    <t xml:space="preserve">#25340</t>
  </si>
  <si>
    <t xml:space="preserve">#25361</t>
  </si>
  <si>
    <t xml:space="preserve">#25387</t>
  </si>
  <si>
    <t xml:space="preserve">#25282</t>
  </si>
  <si>
    <t xml:space="preserve">#25316</t>
  </si>
  <si>
    <t xml:space="preserve">#25284</t>
  </si>
  <si>
    <t xml:space="preserve">#25302</t>
  </si>
  <si>
    <t xml:space="preserve">#25329</t>
  </si>
  <si>
    <t xml:space="preserve">#25347</t>
  </si>
  <si>
    <t xml:space="preserve">#25369</t>
  </si>
  <si>
    <t xml:space="preserve">#25299</t>
  </si>
  <si>
    <t xml:space="preserve">#25313</t>
  </si>
  <si>
    <t xml:space="preserve">#25317</t>
  </si>
  <si>
    <t xml:space="preserve">#25320</t>
  </si>
  <si>
    <t xml:space="preserve">#25327</t>
  </si>
  <si>
    <t xml:space="preserve">#25338</t>
  </si>
  <si>
    <t xml:space="preserve">#25287</t>
  </si>
  <si>
    <t xml:space="preserve">#25356</t>
  </si>
  <si>
    <t xml:space="preserve">#25359</t>
  </si>
  <si>
    <t xml:space="preserve">#25383</t>
  </si>
  <si>
    <t xml:space="preserve">#25388</t>
  </si>
  <si>
    <t xml:space="preserve">#25297</t>
  </si>
  <si>
    <t xml:space="preserve">#25333</t>
  </si>
  <si>
    <t xml:space="preserve">#25343</t>
  </si>
  <si>
    <t xml:space="preserve">#25348</t>
  </si>
  <si>
    <t xml:space="preserve">#25374</t>
  </si>
  <si>
    <t xml:space="preserve">#25296</t>
  </si>
  <si>
    <t xml:space="preserve">#25336</t>
  </si>
  <si>
    <t xml:space="preserve">#25385</t>
  </si>
  <si>
    <t xml:space="preserve">#25386</t>
  </si>
  <si>
    <t xml:space="preserve">#25304</t>
  </si>
  <si>
    <t xml:space="preserve">#25337</t>
  </si>
  <si>
    <t xml:space="preserve">#25349</t>
  </si>
  <si>
    <t xml:space="preserve">#25352</t>
  </si>
  <si>
    <t xml:space="preserve">#25372</t>
  </si>
  <si>
    <t xml:space="preserve">#25375</t>
  </si>
  <si>
    <t xml:space="preserve">#25294</t>
  </si>
  <si>
    <t xml:space="preserve">#25324</t>
  </si>
  <si>
    <t xml:space="preserve">#25362</t>
  </si>
  <si>
    <t xml:space="preserve">#25373</t>
  </si>
  <si>
    <t xml:space="preserve">#25283</t>
  </si>
  <si>
    <t xml:space="preserve">#25288</t>
  </si>
  <si>
    <t xml:space="preserve">#25368</t>
  </si>
  <si>
    <t xml:space="preserve">#25291</t>
  </si>
  <si>
    <t xml:space="preserve">#25307</t>
  </si>
  <si>
    <t xml:space="preserve">#25334</t>
  </si>
  <si>
    <t xml:space="preserve">#25366</t>
  </si>
  <si>
    <t xml:space="preserve">#25376</t>
  </si>
  <si>
    <t xml:space="preserve">#25393</t>
  </si>
  <si>
    <t xml:space="preserve">#25443</t>
  </si>
  <si>
    <t xml:space="preserve">#25472</t>
  </si>
  <si>
    <t xml:space="preserve">#25492</t>
  </si>
  <si>
    <t xml:space="preserve">#25391</t>
  </si>
  <si>
    <t xml:space="preserve">#25404</t>
  </si>
  <si>
    <t xml:space="preserve">#25416</t>
  </si>
  <si>
    <t xml:space="preserve">#25479</t>
  </si>
  <si>
    <t xml:space="preserve">#25484</t>
  </si>
  <si>
    <t xml:space="preserve">#25420</t>
  </si>
  <si>
    <t xml:space="preserve">#25430</t>
  </si>
  <si>
    <t xml:space="preserve">#25453</t>
  </si>
  <si>
    <t xml:space="preserve">#25471</t>
  </si>
  <si>
    <t xml:space="preserve">#25503</t>
  </si>
  <si>
    <t xml:space="preserve">#25413</t>
  </si>
  <si>
    <t xml:space="preserve">#25422</t>
  </si>
  <si>
    <t xml:space="preserve">#25447</t>
  </si>
  <si>
    <t xml:space="preserve">#25448</t>
  </si>
  <si>
    <t xml:space="preserve">#25477</t>
  </si>
  <si>
    <t xml:space="preserve">#25410</t>
  </si>
  <si>
    <t xml:space="preserve">#25442</t>
  </si>
  <si>
    <t xml:space="preserve">#25458</t>
  </si>
  <si>
    <t xml:space="preserve">#25403</t>
  </si>
  <si>
    <t xml:space="preserve">#25405</t>
  </si>
  <si>
    <t xml:space="preserve">#25421</t>
  </si>
  <si>
    <t xml:space="preserve">#25424</t>
  </si>
  <si>
    <t xml:space="preserve">#25444</t>
  </si>
  <si>
    <t xml:space="preserve">#25460</t>
  </si>
  <si>
    <t xml:space="preserve">#25463</t>
  </si>
  <si>
    <t xml:space="preserve">#25396</t>
  </si>
  <si>
    <t xml:space="preserve">#25425</t>
  </si>
  <si>
    <t xml:space="preserve">#25436</t>
  </si>
  <si>
    <t xml:space="preserve">#25438</t>
  </si>
  <si>
    <t xml:space="preserve">#25499</t>
  </si>
  <si>
    <t xml:space="preserve">#25428</t>
  </si>
  <si>
    <t xml:space="preserve">#25456</t>
  </si>
  <si>
    <t xml:space="preserve">#25440</t>
  </si>
  <si>
    <t xml:space="preserve">#25462</t>
  </si>
  <si>
    <t xml:space="preserve">#25464</t>
  </si>
  <si>
    <t xml:space="preserve">#25468</t>
  </si>
  <si>
    <t xml:space="preserve">#25486</t>
  </si>
  <si>
    <t xml:space="preserve">#25491</t>
  </si>
  <si>
    <t xml:space="preserve">#25390</t>
  </si>
  <si>
    <t xml:space="preserve">#25429</t>
  </si>
  <si>
    <t xml:space="preserve">#25455</t>
  </si>
  <si>
    <t xml:space="preserve">#25478</t>
  </si>
  <si>
    <t xml:space="preserve">#25480</t>
  </si>
  <si>
    <t xml:space="preserve">#25395</t>
  </si>
  <si>
    <t xml:space="preserve">#25401</t>
  </si>
  <si>
    <t xml:space="preserve">#25469</t>
  </si>
  <si>
    <t xml:space="preserve">#25482</t>
  </si>
  <si>
    <t xml:space="preserve">#25437</t>
  </si>
  <si>
    <t xml:space="preserve">#25454</t>
  </si>
  <si>
    <t xml:space="preserve">#25459</t>
  </si>
  <si>
    <t xml:space="preserve">#25411</t>
  </si>
  <si>
    <t xml:space="preserve">#25449</t>
  </si>
  <si>
    <t xml:space="preserve">#25494</t>
  </si>
  <si>
    <t xml:space="preserve">#25417</t>
  </si>
  <si>
    <t xml:space="preserve">#25423</t>
  </si>
  <si>
    <t xml:space="preserve">#25461</t>
  </si>
  <si>
    <t xml:space="preserve">#25483</t>
  </si>
  <si>
    <t xml:space="preserve">#25487</t>
  </si>
  <si>
    <t xml:space="preserve">#25497</t>
  </si>
  <si>
    <t xml:space="preserve">#25414</t>
  </si>
  <si>
    <t xml:space="preserve">#25433</t>
  </si>
  <si>
    <t xml:space="preserve">#25412</t>
  </si>
  <si>
    <t xml:space="preserve">#25451</t>
  </si>
  <si>
    <t xml:space="preserve">#25465</t>
  </si>
  <si>
    <t xml:space="preserve">#25470</t>
  </si>
  <si>
    <t xml:space="preserve">#25502</t>
  </si>
  <si>
    <t xml:space="preserve">#25427</t>
  </si>
  <si>
    <t xml:space="preserve">#25481</t>
  </si>
  <si>
    <t xml:space="preserve">#25489</t>
  </si>
  <si>
    <t xml:space="preserve">#25495</t>
  </si>
  <si>
    <t xml:space="preserve">#25501</t>
  </si>
  <si>
    <t xml:space="preserve">#25392</t>
  </si>
  <si>
    <t xml:space="preserve">#25432</t>
  </si>
  <si>
    <t xml:space="preserve">#25441</t>
  </si>
  <si>
    <t xml:space="preserve">#25446</t>
  </si>
  <si>
    <t xml:space="preserve">#25474</t>
  </si>
  <si>
    <t xml:space="preserve">#25394</t>
  </si>
  <si>
    <t xml:space="preserve">#25426</t>
  </si>
  <si>
    <t xml:space="preserve">#25398</t>
  </si>
  <si>
    <t xml:space="preserve">#25406</t>
  </si>
  <si>
    <t xml:space="preserve">#25466</t>
  </si>
  <si>
    <t xml:space="preserve">#25473</t>
  </si>
  <si>
    <t xml:space="preserve">#25488</t>
  </si>
  <si>
    <t xml:space="preserve">#25431</t>
  </si>
  <si>
    <t xml:space="preserve">#25445</t>
  </si>
  <si>
    <t xml:space="preserve">#25467</t>
  </si>
  <si>
    <t xml:space="preserve">#25504</t>
  </si>
  <si>
    <t xml:space="preserve">#25408</t>
  </si>
  <si>
    <t xml:space="preserve">#25457</t>
  </si>
  <si>
    <t xml:space="preserve">#25485</t>
  </si>
  <si>
    <t xml:space="preserve">#25496</t>
  </si>
  <si>
    <t xml:space="preserve">#25439</t>
  </si>
  <si>
    <t xml:space="preserve">#25500</t>
  </si>
  <si>
    <t xml:space="preserve">#25476</t>
  </si>
  <si>
    <t xml:space="preserve">#25400</t>
  </si>
  <si>
    <t xml:space="preserve">#25475</t>
  </si>
  <si>
    <t xml:space="preserve">#25415</t>
  </si>
  <si>
    <t xml:space="preserve">#25418</t>
  </si>
  <si>
    <t xml:space="preserve">#25435</t>
  </si>
  <si>
    <t xml:space="preserve">#25490</t>
  </si>
  <si>
    <t xml:space="preserve">#25498</t>
  </si>
  <si>
    <t xml:space="preserve">#25397</t>
  </si>
  <si>
    <t xml:space="preserve">#25399</t>
  </si>
  <si>
    <t xml:space="preserve">#25419</t>
  </si>
  <si>
    <t xml:space="preserve">#25434</t>
  </si>
  <si>
    <t xml:space="preserve">#25452</t>
  </si>
  <si>
    <t xml:space="preserve">#25402</t>
  </si>
  <si>
    <t xml:space="preserve">#25407</t>
  </si>
  <si>
    <t xml:space="preserve">#25409</t>
  </si>
  <si>
    <t xml:space="preserve">#25450</t>
  </si>
  <si>
    <t xml:space="preserve">#25493</t>
  </si>
  <si>
    <t xml:space="preserve">#25545</t>
  </si>
  <si>
    <t xml:space="preserve">#25549</t>
  </si>
  <si>
    <t xml:space="preserve">#25569</t>
  </si>
  <si>
    <t xml:space="preserve">#25595</t>
  </si>
  <si>
    <t xml:space="preserve">#25607</t>
  </si>
  <si>
    <t xml:space="preserve">#25624</t>
  </si>
  <si>
    <t xml:space="preserve">#25556</t>
  </si>
  <si>
    <t xml:space="preserve">#25541</t>
  </si>
  <si>
    <t xml:space="preserve">#25573</t>
  </si>
  <si>
    <t xml:space="preserve">#25508</t>
  </si>
  <si>
    <t xml:space="preserve">#25594</t>
  </si>
  <si>
    <t xml:space="preserve">#25601</t>
  </si>
  <si>
    <t xml:space="preserve">#25603</t>
  </si>
  <si>
    <t xml:space="preserve">#25522</t>
  </si>
  <si>
    <t xml:space="preserve">#25574</t>
  </si>
  <si>
    <t xml:space="preserve">#25612</t>
  </si>
  <si>
    <t xml:space="preserve">#25620</t>
  </si>
  <si>
    <t xml:space="preserve">#25530</t>
  </si>
  <si>
    <t xml:space="preserve">#25564</t>
  </si>
  <si>
    <t xml:space="preserve">#25579</t>
  </si>
  <si>
    <t xml:space="preserve">#25587</t>
  </si>
  <si>
    <t xml:space="preserve">#25593</t>
  </si>
  <si>
    <t xml:space="preserve">#25596</t>
  </si>
  <si>
    <t xml:space="preserve">#25621</t>
  </si>
  <si>
    <t xml:space="preserve">#25507</t>
  </si>
  <si>
    <t xml:space="preserve">#25512</t>
  </si>
  <si>
    <t xml:space="preserve">#25540</t>
  </si>
  <si>
    <t xml:space="preserve">#25542</t>
  </si>
  <si>
    <t xml:space="preserve">#25567</t>
  </si>
  <si>
    <t xml:space="preserve">#25592</t>
  </si>
  <si>
    <t xml:space="preserve">#25534</t>
  </si>
  <si>
    <t xml:space="preserve">#25558</t>
  </si>
  <si>
    <t xml:space="preserve">#25560</t>
  </si>
  <si>
    <t xml:space="preserve">#25533</t>
  </si>
  <si>
    <t xml:space="preserve">#25539</t>
  </si>
  <si>
    <t xml:space="preserve">#25548</t>
  </si>
  <si>
    <t xml:space="preserve">#25553</t>
  </si>
  <si>
    <t xml:space="preserve">#25528</t>
  </si>
  <si>
    <t xml:space="preserve">#25509</t>
  </si>
  <si>
    <t xml:space="preserve">#25515</t>
  </si>
  <si>
    <t xml:space="preserve">#25518</t>
  </si>
  <si>
    <t xml:space="preserve">#25527</t>
  </si>
  <si>
    <t xml:space="preserve">#25551</t>
  </si>
  <si>
    <t xml:space="preserve">#25585</t>
  </si>
  <si>
    <t xml:space="preserve">#25605</t>
  </si>
  <si>
    <t xml:space="preserve">#25606</t>
  </si>
  <si>
    <t xml:space="preserve">#25513</t>
  </si>
  <si>
    <t xml:space="preserve">#25536</t>
  </si>
  <si>
    <t xml:space="preserve">#25570</t>
  </si>
  <si>
    <t xml:space="preserve">#25597</t>
  </si>
  <si>
    <t xml:space="preserve">#25531</t>
  </si>
  <si>
    <t xml:space="preserve">#25550</t>
  </si>
  <si>
    <t xml:space="preserve">#25591</t>
  </si>
  <si>
    <t xml:space="preserve">#25510</t>
  </si>
  <si>
    <t xml:space="preserve">#25563</t>
  </si>
  <si>
    <t xml:space="preserve">#25568</t>
  </si>
  <si>
    <t xml:space="preserve">#25589</t>
  </si>
  <si>
    <t xml:space="preserve">#25602</t>
  </si>
  <si>
    <t xml:space="preserve">#25511</t>
  </si>
  <si>
    <t xml:space="preserve">#25543</t>
  </si>
  <si>
    <t xml:space="preserve">#25555</t>
  </si>
  <si>
    <t xml:space="preserve">#25584</t>
  </si>
  <si>
    <t xml:space="preserve">#25529</t>
  </si>
  <si>
    <t xml:space="preserve">#25562</t>
  </si>
  <si>
    <t xml:space="preserve">#25525</t>
  </si>
  <si>
    <t xml:space="preserve">#25547</t>
  </si>
  <si>
    <t xml:space="preserve">#25619</t>
  </si>
  <si>
    <t xml:space="preserve">#25526</t>
  </si>
  <si>
    <t xml:space="preserve">#25604</t>
  </si>
  <si>
    <t xml:space="preserve">#25524</t>
  </si>
  <si>
    <t xml:space="preserve">#25532</t>
  </si>
  <si>
    <t xml:space="preserve">#25538</t>
  </si>
  <si>
    <t xml:space="preserve">#25552</t>
  </si>
  <si>
    <t xml:space="preserve">#25577</t>
  </si>
  <si>
    <t xml:space="preserve">#25608</t>
  </si>
  <si>
    <t xml:space="preserve">#25610</t>
  </si>
  <si>
    <t xml:space="preserve">#25517</t>
  </si>
  <si>
    <t xml:space="preserve">#25590</t>
  </si>
  <si>
    <t xml:space="preserve">#25611</t>
  </si>
  <si>
    <t xml:space="preserve">#25622</t>
  </si>
  <si>
    <t xml:space="preserve">#25535</t>
  </si>
  <si>
    <t xml:space="preserve">#25554</t>
  </si>
  <si>
    <t xml:space="preserve">#25616</t>
  </si>
  <si>
    <t xml:space="preserve">#25623</t>
  </si>
  <si>
    <t xml:space="preserve">#25516</t>
  </si>
  <si>
    <t xml:space="preserve">#25544</t>
  </si>
  <si>
    <t xml:space="preserve">#25519</t>
  </si>
  <si>
    <t xml:space="preserve">#25559</t>
  </si>
  <si>
    <t xml:space="preserve">#25565</t>
  </si>
  <si>
    <t xml:space="preserve">#25566</t>
  </si>
  <si>
    <t xml:space="preserve">#25575</t>
  </si>
  <si>
    <t xml:space="preserve">#25582</t>
  </si>
  <si>
    <t xml:space="preserve">#25614</t>
  </si>
  <si>
    <t xml:space="preserve">#25514</t>
  </si>
  <si>
    <t xml:space="preserve">#25546</t>
  </si>
  <si>
    <t xml:space="preserve">#25598</t>
  </si>
  <si>
    <t xml:space="preserve">#25599</t>
  </si>
  <si>
    <t xml:space="preserve">#25617</t>
  </si>
  <si>
    <t xml:space="preserve">#25557</t>
  </si>
  <si>
    <t xml:space="preserve">#25586</t>
  </si>
  <si>
    <t xml:space="preserve">#25615</t>
  </si>
  <si>
    <t xml:space="preserve">#25523</t>
  </si>
  <si>
    <t xml:space="preserve">#25583</t>
  </si>
  <si>
    <t xml:space="preserve">#25588</t>
  </si>
  <si>
    <t xml:space="preserve">#25600</t>
  </si>
  <si>
    <t xml:space="preserve">#25520</t>
  </si>
  <si>
    <t xml:space="preserve">#25571</t>
  </si>
  <si>
    <t xml:space="preserve">#25576</t>
  </si>
  <si>
    <t xml:space="preserve">#25580</t>
  </si>
  <si>
    <t xml:space="preserve">#25581</t>
  </si>
  <si>
    <t xml:space="preserve">#25609</t>
  </si>
  <si>
    <t xml:space="preserve">#25506</t>
  </si>
  <si>
    <t xml:space="preserve">#25578</t>
  </si>
  <si>
    <t xml:space="preserve">#25505</t>
  </si>
  <si>
    <t xml:space="preserve">#25521</t>
  </si>
  <si>
    <t xml:space="preserve">#25537</t>
  </si>
  <si>
    <t xml:space="preserve">#25561</t>
  </si>
  <si>
    <t xml:space="preserve">#25572</t>
  </si>
  <si>
    <t xml:space="preserve">#25613</t>
  </si>
  <si>
    <t xml:space="preserve">#25618</t>
  </si>
  <si>
    <t xml:space="preserve">#25652</t>
  </si>
  <si>
    <t xml:space="preserve">#25629</t>
  </si>
  <si>
    <t xml:space="preserve">#25643</t>
  </si>
  <si>
    <t xml:space="preserve">#25673</t>
  </si>
  <si>
    <t xml:space="preserve">#25694</t>
  </si>
  <si>
    <t xml:space="preserve">#25702</t>
  </si>
  <si>
    <t xml:space="preserve">#25644</t>
  </si>
  <si>
    <t xml:space="preserve">#25719</t>
  </si>
  <si>
    <t xml:space="preserve">#25735</t>
  </si>
  <si>
    <t xml:space="preserve">#25650</t>
  </si>
  <si>
    <t xml:space="preserve">#25681</t>
  </si>
  <si>
    <t xml:space="preserve">#25708</t>
  </si>
  <si>
    <t xml:space="preserve">#25740</t>
  </si>
  <si>
    <t xml:space="preserve">#25748</t>
  </si>
  <si>
    <t xml:space="preserve">#25646</t>
  </si>
  <si>
    <t xml:space="preserve">#25686</t>
  </si>
  <si>
    <t xml:space="preserve">#25695</t>
  </si>
  <si>
    <t xml:space="preserve">#25732</t>
  </si>
  <si>
    <t xml:space="preserve">#25637</t>
  </si>
  <si>
    <t xml:space="preserve">#25671</t>
  </si>
  <si>
    <t xml:space="preserve">#25687</t>
  </si>
  <si>
    <t xml:space="preserve">#25701</t>
  </si>
  <si>
    <t xml:space="preserve">#25707</t>
  </si>
  <si>
    <t xml:space="preserve">#25733</t>
  </si>
  <si>
    <t xml:space="preserve">#25660</t>
  </si>
  <si>
    <t xml:space="preserve">#25663</t>
  </si>
  <si>
    <t xml:space="preserve">#25692</t>
  </si>
  <si>
    <t xml:space="preserve">#25742</t>
  </si>
  <si>
    <t xml:space="preserve">#25631</t>
  </si>
  <si>
    <t xml:space="preserve">#25672</t>
  </si>
  <si>
    <t xml:space="preserve">#25682</t>
  </si>
  <si>
    <t xml:space="preserve">#25736</t>
  </si>
  <si>
    <t xml:space="preserve">#25657</t>
  </si>
  <si>
    <t xml:space="preserve">#25669</t>
  </si>
  <si>
    <t xml:space="preserve">#25726</t>
  </si>
  <si>
    <t xml:space="preserve">#25729</t>
  </si>
  <si>
    <t xml:space="preserve">#25743</t>
  </si>
  <si>
    <t xml:space="preserve">#25630</t>
  </si>
  <si>
    <t xml:space="preserve">#25634</t>
  </si>
  <si>
    <t xml:space="preserve">#25635</t>
  </si>
  <si>
    <t xml:space="preserve">#25688</t>
  </si>
  <si>
    <t xml:space="preserve">#25737</t>
  </si>
  <si>
    <t xml:space="preserve">#25745</t>
  </si>
  <si>
    <t xml:space="preserve">#25747</t>
  </si>
  <si>
    <t xml:space="preserve">#25640</t>
  </si>
  <si>
    <t xml:space="preserve">#25648</t>
  </si>
  <si>
    <t xml:space="preserve">#25658</t>
  </si>
  <si>
    <t xml:space="preserve">#25731</t>
  </si>
  <si>
    <t xml:space="preserve">#25628</t>
  </si>
  <si>
    <t xml:space="preserve">#25676</t>
  </si>
  <si>
    <t xml:space="preserve">#25649</t>
  </si>
  <si>
    <t xml:space="preserve">#25683</t>
  </si>
  <si>
    <t xml:space="preserve">#25689</t>
  </si>
  <si>
    <t xml:space="preserve">#25699</t>
  </si>
  <si>
    <t xml:space="preserve">#25709</t>
  </si>
  <si>
    <t xml:space="preserve">#25717</t>
  </si>
  <si>
    <t xml:space="preserve">#25727</t>
  </si>
  <si>
    <t xml:space="preserve">#25739</t>
  </si>
  <si>
    <t xml:space="preserve">#25651</t>
  </si>
  <si>
    <t xml:space="preserve">#25718</t>
  </si>
  <si>
    <t xml:space="preserve">#25725</t>
  </si>
  <si>
    <t xml:space="preserve">#25746</t>
  </si>
  <si>
    <t xml:space="preserve">#25633</t>
  </si>
  <si>
    <t xml:space="preserve">#25642</t>
  </si>
  <si>
    <t xml:space="preserve">#25666</t>
  </si>
  <si>
    <t xml:space="preserve">#25678</t>
  </si>
  <si>
    <t xml:space="preserve">#25684</t>
  </si>
  <si>
    <t xml:space="preserve">#25749</t>
  </si>
  <si>
    <t xml:space="preserve">#25632</t>
  </si>
  <si>
    <t xml:space="preserve">#25638</t>
  </si>
  <si>
    <t xml:space="preserve">#25664</t>
  </si>
  <si>
    <t xml:space="preserve">#25697</t>
  </si>
  <si>
    <t xml:space="preserve">#25706</t>
  </si>
  <si>
    <t xml:space="preserve">#25730</t>
  </si>
  <si>
    <t xml:space="preserve">#25751</t>
  </si>
  <si>
    <t xml:space="preserve">#25665</t>
  </si>
  <si>
    <t xml:space="preserve">#25677</t>
  </si>
  <si>
    <t xml:space="preserve">#25703</t>
  </si>
  <si>
    <t xml:space="preserve">#25705</t>
  </si>
  <si>
    <t xml:space="preserve">#25714</t>
  </si>
  <si>
    <t xml:space="preserve">#25626</t>
  </si>
  <si>
    <t xml:space="preserve">#25639</t>
  </si>
  <si>
    <t xml:space="preserve">#25647</t>
  </si>
  <si>
    <t xml:space="preserve">#25704</t>
  </si>
  <si>
    <t xml:space="preserve">#25716</t>
  </si>
  <si>
    <t xml:space="preserve">#25728</t>
  </si>
  <si>
    <t xml:space="preserve">#25741</t>
  </si>
  <si>
    <t xml:space="preserve">#25752</t>
  </si>
  <si>
    <t xml:space="preserve">#25653</t>
  </si>
  <si>
    <t xml:space="preserve">#25656</t>
  </si>
  <si>
    <t xml:space="preserve">#25659</t>
  </si>
  <si>
    <t xml:space="preserve">#25693</t>
  </si>
  <si>
    <t xml:space="preserve">#25715</t>
  </si>
  <si>
    <t xml:space="preserve">#25723</t>
  </si>
  <si>
    <t xml:space="preserve">#25627</t>
  </si>
  <si>
    <t xml:space="preserve">#25645</t>
  </si>
  <si>
    <t xml:space="preserve">#25655</t>
  </si>
  <si>
    <t xml:space="preserve">#25700</t>
  </si>
  <si>
    <t xml:space="preserve">#25722</t>
  </si>
  <si>
    <t xml:space="preserve">#25636</t>
  </si>
  <si>
    <t xml:space="preserve">#25744</t>
  </si>
  <si>
    <t xml:space="preserve">#25662</t>
  </si>
  <si>
    <t xml:space="preserve">#25675</t>
  </si>
  <si>
    <t xml:space="preserve">#25679</t>
  </si>
  <si>
    <t xml:space="preserve">#25680</t>
  </si>
  <si>
    <t xml:space="preserve">#25674</t>
  </si>
  <si>
    <t xml:space="preserve">#25685</t>
  </si>
  <si>
    <t xml:space="preserve">#25698</t>
  </si>
  <si>
    <t xml:space="preserve">#25750</t>
  </si>
  <si>
    <t xml:space="preserve">#25734</t>
  </si>
  <si>
    <t xml:space="preserve">#25668</t>
  </si>
  <si>
    <t xml:space="preserve">#25696</t>
  </si>
  <si>
    <t xml:space="preserve">#25711</t>
  </si>
  <si>
    <t xml:space="preserve">#25720</t>
  </si>
  <si>
    <t xml:space="preserve">#25738</t>
  </si>
  <si>
    <t xml:space="preserve">#25661</t>
  </si>
  <si>
    <t xml:space="preserve">#25670</t>
  </si>
  <si>
    <t xml:space="preserve">#25724</t>
  </si>
  <si>
    <t xml:space="preserve">#25625</t>
  </si>
  <si>
    <t xml:space="preserve">#25641</t>
  </si>
  <si>
    <t xml:space="preserve">#25654</t>
  </si>
  <si>
    <t xml:space="preserve">#25712</t>
  </si>
  <si>
    <t xml:space="preserve">#25667</t>
  </si>
  <si>
    <t xml:space="preserve">#25690</t>
  </si>
  <si>
    <t xml:space="preserve">#25691</t>
  </si>
  <si>
    <t xml:space="preserve">#25710</t>
  </si>
  <si>
    <t xml:space="preserve">#25713</t>
  </si>
  <si>
    <t xml:space="preserve">#25721</t>
  </si>
  <si>
    <t xml:space="preserve">#25846</t>
  </si>
  <si>
    <t xml:space="preserve">#25863</t>
  </si>
  <si>
    <t xml:space="preserve">#25766</t>
  </si>
  <si>
    <t xml:space="preserve">#25787</t>
  </si>
  <si>
    <t xml:space="preserve">#25831</t>
  </si>
  <si>
    <t xml:space="preserve">#25868</t>
  </si>
  <si>
    <t xml:space="preserve">#25755</t>
  </si>
  <si>
    <t xml:space="preserve">#25777</t>
  </si>
  <si>
    <t xml:space="preserve">#25811</t>
  </si>
  <si>
    <t xml:space="preserve">#25813</t>
  </si>
  <si>
    <t xml:space="preserve">#25883</t>
  </si>
  <si>
    <t xml:space="preserve">#25756</t>
  </si>
  <si>
    <t xml:space="preserve">#25763</t>
  </si>
  <si>
    <t xml:space="preserve">#25801</t>
  </si>
  <si>
    <t xml:space="preserve">#25776</t>
  </si>
  <si>
    <t xml:space="preserve">#25809</t>
  </si>
  <si>
    <t xml:space="preserve">#25818</t>
  </si>
  <si>
    <t xml:space="preserve">#25823</t>
  </si>
  <si>
    <t xml:space="preserve">#25838</t>
  </si>
  <si>
    <t xml:space="preserve">#25886</t>
  </si>
  <si>
    <t xml:space="preserve">#25768</t>
  </si>
  <si>
    <t xml:space="preserve">#25779</t>
  </si>
  <si>
    <t xml:space="preserve">#25820</t>
  </si>
  <si>
    <t xml:space="preserve">#25825</t>
  </si>
  <si>
    <t xml:space="preserve">#25793</t>
  </si>
  <si>
    <t xml:space="preserve">#25828</t>
  </si>
  <si>
    <t xml:space="preserve">#25772</t>
  </si>
  <si>
    <t xml:space="preserve">#25781</t>
  </si>
  <si>
    <t xml:space="preserve">#25788</t>
  </si>
  <si>
    <t xml:space="preserve">#25794</t>
  </si>
  <si>
    <t xml:space="preserve">#25810</t>
  </si>
  <si>
    <t xml:space="preserve">#25827</t>
  </si>
  <si>
    <t xml:space="preserve">#25849</t>
  </si>
  <si>
    <t xml:space="preserve">#25851</t>
  </si>
  <si>
    <t xml:space="preserve">#25799</t>
  </si>
  <si>
    <t xml:space="preserve">#25844</t>
  </si>
  <si>
    <t xml:space="preserve">#25882</t>
  </si>
  <si>
    <t xml:space="preserve">#25771</t>
  </si>
  <si>
    <t xml:space="preserve">#25808</t>
  </si>
  <si>
    <t xml:space="preserve">#25815</t>
  </si>
  <si>
    <t xml:space="preserve">#25826</t>
  </si>
  <si>
    <t xml:space="preserve">#25865</t>
  </si>
  <si>
    <t xml:space="preserve">#25880</t>
  </si>
  <si>
    <t xml:space="preserve">#25754</t>
  </si>
  <si>
    <t xml:space="preserve">#25835</t>
  </si>
  <si>
    <t xml:space="preserve">#25842</t>
  </si>
  <si>
    <t xml:space="preserve">#25760</t>
  </si>
  <si>
    <t xml:space="preserve">#25802</t>
  </si>
  <si>
    <t xml:space="preserve">#25819</t>
  </si>
  <si>
    <t xml:space="preserve">#25848</t>
  </si>
  <si>
    <t xml:space="preserve">#25855</t>
  </si>
  <si>
    <t xml:space="preserve">#25869</t>
  </si>
  <si>
    <t xml:space="preserve">#25878</t>
  </si>
  <si>
    <t xml:space="preserve">#25764</t>
  </si>
  <si>
    <t xml:space="preserve">#25770</t>
  </si>
  <si>
    <t xml:space="preserve">#25780</t>
  </si>
  <si>
    <t xml:space="preserve">#25786</t>
  </si>
  <si>
    <t xml:space="preserve">#25817</t>
  </si>
  <si>
    <t xml:space="preserve">#25830</t>
  </si>
  <si>
    <t xml:space="preserve">#25874</t>
  </si>
  <si>
    <t xml:space="preserve">#25850</t>
  </si>
  <si>
    <t xml:space="preserve">#25861</t>
  </si>
  <si>
    <t xml:space="preserve">#25783</t>
  </si>
  <si>
    <t xml:space="preserve">#25875</t>
  </si>
  <si>
    <t xml:space="preserve">#25753</t>
  </si>
  <si>
    <t xml:space="preserve">#25782</t>
  </si>
  <si>
    <t xml:space="preserve">#25795</t>
  </si>
  <si>
    <t xml:space="preserve">#25800</t>
  </si>
  <si>
    <t xml:space="preserve">#25803</t>
  </si>
  <si>
    <t xml:space="preserve">#25790</t>
  </si>
  <si>
    <t xml:space="preserve">#25821</t>
  </si>
  <si>
    <t xml:space="preserve">#25845</t>
  </si>
  <si>
    <t xml:space="preserve">#25856</t>
  </si>
  <si>
    <t xml:space="preserve">#25879</t>
  </si>
  <si>
    <t xml:space="preserve">#25881</t>
  </si>
  <si>
    <t xml:space="preserve">#25765</t>
  </si>
  <si>
    <t xml:space="preserve">#25804</t>
  </si>
  <si>
    <t xml:space="preserve">#25812</t>
  </si>
  <si>
    <t xml:space="preserve">#25778</t>
  </si>
  <si>
    <t xml:space="preserve">#25798</t>
  </si>
  <si>
    <t xml:space="preserve">#25859</t>
  </si>
  <si>
    <t xml:space="preserve">#25792</t>
  </si>
  <si>
    <t xml:space="preserve">#25824</t>
  </si>
  <si>
    <t xml:space="preserve">#25884</t>
  </si>
  <si>
    <t xml:space="preserve">#25791</t>
  </si>
  <si>
    <t xml:space="preserve">#25866</t>
  </si>
  <si>
    <t xml:space="preserve">#25871</t>
  </si>
  <si>
    <t xml:space="preserve">#25873</t>
  </si>
  <si>
    <t xml:space="preserve">#25877</t>
  </si>
  <si>
    <t xml:space="preserve">#25774</t>
  </si>
  <si>
    <t xml:space="preserve">#25816</t>
  </si>
  <si>
    <t xml:space="preserve">#25833</t>
  </si>
  <si>
    <t xml:space="preserve">#25860</t>
  </si>
  <si>
    <t xml:space="preserve">#25758</t>
  </si>
  <si>
    <t xml:space="preserve">#25759</t>
  </si>
  <si>
    <t xml:space="preserve">#25767</t>
  </si>
  <si>
    <t xml:space="preserve">#25814</t>
  </si>
  <si>
    <t xml:space="preserve">#25843</t>
  </si>
  <si>
    <t xml:space="preserve">#25876</t>
  </si>
  <si>
    <t xml:space="preserve">#25773</t>
  </si>
  <si>
    <t xml:space="preserve">#25775</t>
  </si>
  <si>
    <t xml:space="preserve">#25784</t>
  </si>
  <si>
    <t xml:space="preserve">#25834</t>
  </si>
  <si>
    <t xml:space="preserve">#25852</t>
  </si>
  <si>
    <t xml:space="preserve">#25796</t>
  </si>
  <si>
    <t xml:space="preserve">#25807</t>
  </si>
  <si>
    <t xml:space="preserve">#25829</t>
  </si>
  <si>
    <t xml:space="preserve">#25839</t>
  </si>
  <si>
    <t xml:space="preserve">#25857</t>
  </si>
  <si>
    <t xml:space="preserve">#25762</t>
  </si>
  <si>
    <t xml:space="preserve">#25870</t>
  </si>
  <si>
    <t xml:space="preserve">#25785</t>
  </si>
  <si>
    <t xml:space="preserve">#25822</t>
  </si>
  <si>
    <t xml:space="preserve">#25867</t>
  </si>
  <si>
    <t xml:space="preserve">#25872</t>
  </si>
  <si>
    <t xml:space="preserve">#25761</t>
  </si>
  <si>
    <t xml:space="preserve">#25769</t>
  </si>
  <si>
    <t xml:space="preserve">#25853</t>
  </si>
  <si>
    <t xml:space="preserve">#25854</t>
  </si>
  <si>
    <t xml:space="preserve">#25862</t>
  </si>
  <si>
    <t xml:space="preserve">#25757</t>
  </si>
  <si>
    <t xml:space="preserve">#25789</t>
  </si>
  <si>
    <t xml:space="preserve">#25806</t>
  </si>
  <si>
    <t xml:space="preserve">#25836</t>
  </si>
  <si>
    <t xml:space="preserve">#25858</t>
  </si>
  <si>
    <t xml:space="preserve">#25864</t>
  </si>
  <si>
    <t xml:space="preserve">#25885</t>
  </si>
  <si>
    <t xml:space="preserve">#25797</t>
  </si>
  <si>
    <t xml:space="preserve">#25805</t>
  </si>
  <si>
    <t xml:space="preserve">#25832</t>
  </si>
  <si>
    <t xml:space="preserve">#25837</t>
  </si>
  <si>
    <t xml:space="preserve">#25840</t>
  </si>
  <si>
    <t xml:space="preserve">#25841</t>
  </si>
  <si>
    <t xml:space="preserve">#25847</t>
  </si>
  <si>
    <t xml:space="preserve">#25887</t>
  </si>
  <si>
    <t xml:space="preserve">#25945</t>
  </si>
  <si>
    <t xml:space="preserve">#25952</t>
  </si>
  <si>
    <t xml:space="preserve">#26014</t>
  </si>
  <si>
    <t xml:space="preserve">#25987</t>
  </si>
  <si>
    <t xml:space="preserve">#26003</t>
  </si>
  <si>
    <t xml:space="preserve">#25893</t>
  </si>
  <si>
    <t xml:space="preserve">#25910</t>
  </si>
  <si>
    <t xml:space="preserve">#25918</t>
  </si>
  <si>
    <t xml:space="preserve">#26010</t>
  </si>
  <si>
    <t xml:space="preserve">#26025</t>
  </si>
  <si>
    <t xml:space="preserve">#25892</t>
  </si>
  <si>
    <t xml:space="preserve">#25907</t>
  </si>
  <si>
    <t xml:space="preserve">#25926</t>
  </si>
  <si>
    <t xml:space="preserve">#25928</t>
  </si>
  <si>
    <t xml:space="preserve">#25937</t>
  </si>
  <si>
    <t xml:space="preserve">#25982</t>
  </si>
  <si>
    <t xml:space="preserve">#25983</t>
  </si>
  <si>
    <t xml:space="preserve">#25992</t>
  </si>
  <si>
    <t xml:space="preserve">#26027</t>
  </si>
  <si>
    <t xml:space="preserve">#25894</t>
  </si>
  <si>
    <t xml:space="preserve">#25936</t>
  </si>
  <si>
    <t xml:space="preserve">#25960</t>
  </si>
  <si>
    <t xml:space="preserve">#25986</t>
  </si>
  <si>
    <t xml:space="preserve">#26001</t>
  </si>
  <si>
    <t xml:space="preserve">#26007</t>
  </si>
  <si>
    <t xml:space="preserve">#25911</t>
  </si>
  <si>
    <t xml:space="preserve">#25962</t>
  </si>
  <si>
    <t xml:space="preserve">#25976</t>
  </si>
  <si>
    <t xml:space="preserve">#26013</t>
  </si>
  <si>
    <t xml:space="preserve">#25898</t>
  </si>
  <si>
    <t xml:space="preserve">#25938</t>
  </si>
  <si>
    <t xml:space="preserve">#25998</t>
  </si>
  <si>
    <t xml:space="preserve">#25889</t>
  </si>
  <si>
    <t xml:space="preserve">#25916</t>
  </si>
  <si>
    <t xml:space="preserve">#25970</t>
  </si>
  <si>
    <t xml:space="preserve">#25979</t>
  </si>
  <si>
    <t xml:space="preserve">#26009</t>
  </si>
  <si>
    <t xml:space="preserve">#25927</t>
  </si>
  <si>
    <t xml:space="preserve">#25931</t>
  </si>
  <si>
    <t xml:space="preserve">#25948</t>
  </si>
  <si>
    <t xml:space="preserve">#25958</t>
  </si>
  <si>
    <t xml:space="preserve">#26019</t>
  </si>
  <si>
    <t xml:space="preserve">#26026</t>
  </si>
  <si>
    <t xml:space="preserve">#25888</t>
  </si>
  <si>
    <t xml:space="preserve">#25917</t>
  </si>
  <si>
    <t xml:space="preserve">#25923</t>
  </si>
  <si>
    <t xml:space="preserve">#25934</t>
  </si>
  <si>
    <t xml:space="preserve">#25940</t>
  </si>
  <si>
    <t xml:space="preserve">#25944</t>
  </si>
  <si>
    <t xml:space="preserve">#25950</t>
  </si>
  <si>
    <t xml:space="preserve">#25951</t>
  </si>
  <si>
    <t xml:space="preserve">#25953</t>
  </si>
  <si>
    <t xml:space="preserve">#25999</t>
  </si>
  <si>
    <t xml:space="preserve">#26002</t>
  </si>
  <si>
    <t xml:space="preserve">#26012</t>
  </si>
  <si>
    <t xml:space="preserve">#25904</t>
  </si>
  <si>
    <t xml:space="preserve">#25933</t>
  </si>
  <si>
    <t xml:space="preserve">#25941</t>
  </si>
  <si>
    <t xml:space="preserve">#25988</t>
  </si>
  <si>
    <t xml:space="preserve">#25989</t>
  </si>
  <si>
    <t xml:space="preserve">#25991</t>
  </si>
  <si>
    <t xml:space="preserve">#25954</t>
  </si>
  <si>
    <t xml:space="preserve">#25956</t>
  </si>
  <si>
    <t xml:space="preserve">#25966</t>
  </si>
  <si>
    <t xml:space="preserve">#25978</t>
  </si>
  <si>
    <t xml:space="preserve">#25993</t>
  </si>
  <si>
    <t xml:space="preserve">#26021</t>
  </si>
  <si>
    <t xml:space="preserve">#26023</t>
  </si>
  <si>
    <t xml:space="preserve">#25942</t>
  </si>
  <si>
    <t xml:space="preserve">#25971</t>
  </si>
  <si>
    <t xml:space="preserve">#25980</t>
  </si>
  <si>
    <t xml:space="preserve">#25981</t>
  </si>
  <si>
    <t xml:space="preserve">#26024</t>
  </si>
  <si>
    <t xml:space="preserve">#25977</t>
  </si>
  <si>
    <t xml:space="preserve">#25975</t>
  </si>
  <si>
    <t xml:space="preserve">#25905</t>
  </si>
  <si>
    <t xml:space="preserve">#25939</t>
  </si>
  <si>
    <t xml:space="preserve">#25903</t>
  </si>
  <si>
    <t xml:space="preserve">#25935</t>
  </si>
  <si>
    <t xml:space="preserve">#25955</t>
  </si>
  <si>
    <t xml:space="preserve">#25995</t>
  </si>
  <si>
    <t xml:space="preserve">#26011</t>
  </si>
  <si>
    <t xml:space="preserve">#25897</t>
  </si>
  <si>
    <t xml:space="preserve">#25921</t>
  </si>
  <si>
    <t xml:space="preserve">#25922</t>
  </si>
  <si>
    <t xml:space="preserve">#25925</t>
  </si>
  <si>
    <t xml:space="preserve">#25930</t>
  </si>
  <si>
    <t xml:space="preserve">#25964</t>
  </si>
  <si>
    <t xml:space="preserve">#26004</t>
  </si>
  <si>
    <t xml:space="preserve">#25914</t>
  </si>
  <si>
    <t xml:space="preserve">#25943</t>
  </si>
  <si>
    <t xml:space="preserve">#25967</t>
  </si>
  <si>
    <t xml:space="preserve">#25997</t>
  </si>
  <si>
    <t xml:space="preserve">#25924</t>
  </si>
  <si>
    <t xml:space="preserve">#25957</t>
  </si>
  <si>
    <t xml:space="preserve">#25891</t>
  </si>
  <si>
    <t xml:space="preserve">#25896</t>
  </si>
  <si>
    <t xml:space="preserve">#25901</t>
  </si>
  <si>
    <t xml:space="preserve">#25906</t>
  </si>
  <si>
    <t xml:space="preserve">#25949</t>
  </si>
  <si>
    <t xml:space="preserve">#25972</t>
  </si>
  <si>
    <t xml:space="preserve">#25974</t>
  </si>
  <si>
    <t xml:space="preserve">#25990</t>
  </si>
  <si>
    <t xml:space="preserve">#26006</t>
  </si>
  <si>
    <t xml:space="preserve">#26016</t>
  </si>
  <si>
    <t xml:space="preserve">#26017</t>
  </si>
  <si>
    <t xml:space="preserve">#25929</t>
  </si>
  <si>
    <t xml:space="preserve">#25947</t>
  </si>
  <si>
    <t xml:space="preserve">#25968</t>
  </si>
  <si>
    <t xml:space="preserve">#25969</t>
  </si>
  <si>
    <t xml:space="preserve">#25912</t>
  </si>
  <si>
    <t xml:space="preserve">#25965</t>
  </si>
  <si>
    <t xml:space="preserve">#25994</t>
  </si>
  <si>
    <t xml:space="preserve">#26005</t>
  </si>
  <si>
    <t xml:space="preserve">#26015</t>
  </si>
  <si>
    <t xml:space="preserve">#26018</t>
  </si>
  <si>
    <t xml:space="preserve">#26028</t>
  </si>
  <si>
    <t xml:space="preserve">#25895</t>
  </si>
  <si>
    <t xml:space="preserve">#25899</t>
  </si>
  <si>
    <t xml:space="preserve">#25946</t>
  </si>
  <si>
    <t xml:space="preserve">#25973</t>
  </si>
  <si>
    <t xml:space="preserve">#25984</t>
  </si>
  <si>
    <t xml:space="preserve">#25996</t>
  </si>
  <si>
    <t xml:space="preserve">#26000</t>
  </si>
  <si>
    <t xml:space="preserve">#26008</t>
  </si>
  <si>
    <t xml:space="preserve">#25932</t>
  </si>
  <si>
    <t xml:space="preserve">#25959</t>
  </si>
  <si>
    <t xml:space="preserve">#25963</t>
  </si>
  <si>
    <t xml:space="preserve">#26022</t>
  </si>
  <si>
    <t xml:space="preserve">#25890</t>
  </si>
  <si>
    <t xml:space="preserve">#25900</t>
  </si>
  <si>
    <t xml:space="preserve">#25919</t>
  </si>
  <si>
    <t xml:space="preserve">#25920</t>
  </si>
  <si>
    <t xml:space="preserve">#25915</t>
  </si>
  <si>
    <t xml:space="preserve">#25985</t>
  </si>
  <si>
    <t xml:space="preserve">#25902</t>
  </si>
  <si>
    <t xml:space="preserve">#25908</t>
  </si>
  <si>
    <t xml:space="preserve">#25909</t>
  </si>
  <si>
    <t xml:space="preserve">#25913</t>
  </si>
  <si>
    <t xml:space="preserve">#25961</t>
  </si>
  <si>
    <t xml:space="preserve">#26020</t>
  </si>
  <si>
    <t xml:space="preserve">#26075</t>
  </si>
  <si>
    <t xml:space="preserve">#26133</t>
  </si>
  <si>
    <t xml:space="preserve">#26156</t>
  </si>
  <si>
    <t xml:space="preserve">#26176</t>
  </si>
  <si>
    <t xml:space="preserve">#26033</t>
  </si>
  <si>
    <t xml:space="preserve">#26034</t>
  </si>
  <si>
    <t xml:space="preserve">#26073</t>
  </si>
  <si>
    <t xml:space="preserve">#26077</t>
  </si>
  <si>
    <t xml:space="preserve">#26099</t>
  </si>
  <si>
    <t xml:space="preserve">#26134</t>
  </si>
  <si>
    <t xml:space="preserve">#26146</t>
  </si>
  <si>
    <t xml:space="preserve">#26162</t>
  </si>
  <si>
    <t xml:space="preserve">#26057</t>
  </si>
  <si>
    <t xml:space="preserve">#26108</t>
  </si>
  <si>
    <t xml:space="preserve">#26127</t>
  </si>
  <si>
    <t xml:space="preserve">#26142</t>
  </si>
  <si>
    <t xml:space="preserve">#26067</t>
  </si>
  <si>
    <t xml:space="preserve">#26087</t>
  </si>
  <si>
    <t xml:space="preserve">#26092</t>
  </si>
  <si>
    <t xml:space="preserve">#26113</t>
  </si>
  <si>
    <t xml:space="preserve">#26114</t>
  </si>
  <si>
    <t xml:space="preserve">#26079</t>
  </si>
  <si>
    <t xml:space="preserve">#26102</t>
  </si>
  <si>
    <t xml:space="preserve">#26139</t>
  </si>
  <si>
    <t xml:space="preserve">#26155</t>
  </si>
  <si>
    <t xml:space="preserve">#26179</t>
  </si>
  <si>
    <t xml:space="preserve">#26043</t>
  </si>
  <si>
    <t xml:space="preserve">#26080</t>
  </si>
  <si>
    <t xml:space="preserve">#26169</t>
  </si>
  <si>
    <t xml:space="preserve">#26032</t>
  </si>
  <si>
    <t xml:space="preserve">#26046</t>
  </si>
  <si>
    <t xml:space="preserve">#26048</t>
  </si>
  <si>
    <t xml:space="preserve">#26081</t>
  </si>
  <si>
    <t xml:space="preserve">#26103</t>
  </si>
  <si>
    <t xml:space="preserve">#26110</t>
  </si>
  <si>
    <t xml:space="preserve">#26112</t>
  </si>
  <si>
    <t xml:space="preserve">#26168</t>
  </si>
  <si>
    <t xml:space="preserve">#26171</t>
  </si>
  <si>
    <t xml:space="preserve">#26069</t>
  </si>
  <si>
    <t xml:space="preserve">#26078</t>
  </si>
  <si>
    <t xml:space="preserve">#26095</t>
  </si>
  <si>
    <t xml:space="preserve">#26100</t>
  </si>
  <si>
    <t xml:space="preserve">#26141</t>
  </si>
  <si>
    <t xml:space="preserve">#26149</t>
  </si>
  <si>
    <t xml:space="preserve">#26037</t>
  </si>
  <si>
    <t xml:space="preserve">#26088</t>
  </si>
  <si>
    <t xml:space="preserve">#26104</t>
  </si>
  <si>
    <t xml:space="preserve">#26170</t>
  </si>
  <si>
    <t xml:space="preserve">#26158</t>
  </si>
  <si>
    <t xml:space="preserve">#26177</t>
  </si>
  <si>
    <t xml:space="preserve">#26030</t>
  </si>
  <si>
    <t xml:space="preserve">#26068</t>
  </si>
  <si>
    <t xml:space="preserve">#26071</t>
  </si>
  <si>
    <t xml:space="preserve">#26085</t>
  </si>
  <si>
    <t xml:space="preserve">#26105</t>
  </si>
  <si>
    <t xml:space="preserve">#26106</t>
  </si>
  <si>
    <t xml:space="preserve">#26143</t>
  </si>
  <si>
    <t xml:space="preserve">#26145</t>
  </si>
  <si>
    <t xml:space="preserve">#26173</t>
  </si>
  <si>
    <t xml:space="preserve">#26038</t>
  </si>
  <si>
    <t xml:space="preserve">#26042</t>
  </si>
  <si>
    <t xml:space="preserve">#26059</t>
  </si>
  <si>
    <t xml:space="preserve">#26070</t>
  </si>
  <si>
    <t xml:space="preserve">#26097</t>
  </si>
  <si>
    <t xml:space="preserve">#26147</t>
  </si>
  <si>
    <t xml:space="preserve">#26040</t>
  </si>
  <si>
    <t xml:space="preserve">#26041</t>
  </si>
  <si>
    <t xml:space="preserve">#26045</t>
  </si>
  <si>
    <t xml:space="preserve">#26135</t>
  </si>
  <si>
    <t xml:space="preserve">#26138</t>
  </si>
  <si>
    <t xml:space="preserve">#26164</t>
  </si>
  <si>
    <t xml:space="preserve">#26089</t>
  </si>
  <si>
    <t xml:space="preserve">#26090</t>
  </si>
  <si>
    <t xml:space="preserve">#26117</t>
  </si>
  <si>
    <t xml:space="preserve">#26163</t>
  </si>
  <si>
    <t xml:space="preserve">#26049</t>
  </si>
  <si>
    <t xml:space="preserve">#26091</t>
  </si>
  <si>
    <t xml:space="preserve">#26136</t>
  </si>
  <si>
    <t xml:space="preserve">#26167</t>
  </si>
  <si>
    <t xml:space="preserve">#26036</t>
  </si>
  <si>
    <t xml:space="preserve">#26051</t>
  </si>
  <si>
    <t xml:space="preserve">#26052</t>
  </si>
  <si>
    <t xml:space="preserve">#26054</t>
  </si>
  <si>
    <t xml:space="preserve">#26063</t>
  </si>
  <si>
    <t xml:space="preserve">#26066</t>
  </si>
  <si>
    <t xml:space="preserve">#26172</t>
  </si>
  <si>
    <t xml:space="preserve">#26058</t>
  </si>
  <si>
    <t xml:space="preserve">#26060</t>
  </si>
  <si>
    <t xml:space="preserve">#26083</t>
  </si>
  <si>
    <t xml:space="preserve">#26098</t>
  </si>
  <si>
    <t xml:space="preserve">#26107</t>
  </si>
  <si>
    <t xml:space="preserve">#26121</t>
  </si>
  <si>
    <t xml:space="preserve">#26031</t>
  </si>
  <si>
    <t xml:space="preserve">#26050</t>
  </si>
  <si>
    <t xml:space="preserve">#26065</t>
  </si>
  <si>
    <t xml:space="preserve">#26039</t>
  </si>
  <si>
    <t xml:space="preserve">#26053</t>
  </si>
  <si>
    <t xml:space="preserve">#26055</t>
  </si>
  <si>
    <t xml:space="preserve">#26101</t>
  </si>
  <si>
    <t xml:space="preserve">#26148</t>
  </si>
  <si>
    <t xml:space="preserve">#26150</t>
  </si>
  <si>
    <t xml:space="preserve">#26157</t>
  </si>
  <si>
    <t xml:space="preserve">#26035</t>
  </si>
  <si>
    <t xml:space="preserve">#26074</t>
  </si>
  <si>
    <t xml:space="preserve">#26086</t>
  </si>
  <si>
    <t xml:space="preserve">#26115</t>
  </si>
  <si>
    <t xml:space="preserve">#26137</t>
  </si>
  <si>
    <t xml:space="preserve">#26061</t>
  </si>
  <si>
    <t xml:space="preserve">#26064</t>
  </si>
  <si>
    <t xml:space="preserve">#26119</t>
  </si>
  <si>
    <t xml:space="preserve">#26128</t>
  </si>
  <si>
    <t xml:space="preserve">#26174</t>
  </si>
  <si>
    <t xml:space="preserve">#26084</t>
  </si>
  <si>
    <t xml:space="preserve">#26120</t>
  </si>
  <si>
    <t xml:space="preserve">#26124</t>
  </si>
  <si>
    <t xml:space="preserve">#26125</t>
  </si>
  <si>
    <t xml:space="preserve">#26151</t>
  </si>
  <si>
    <t xml:space="preserve">#26072</t>
  </si>
  <si>
    <t xml:space="preserve">#26096</t>
  </si>
  <si>
    <t xml:space="preserve">#26116</t>
  </si>
  <si>
    <t xml:space="preserve">#26132</t>
  </si>
  <si>
    <t xml:space="preserve">#26153</t>
  </si>
  <si>
    <t xml:space="preserve">#26159</t>
  </si>
  <si>
    <t xml:space="preserve">#26076</t>
  </si>
  <si>
    <t xml:space="preserve">#26130</t>
  </si>
  <si>
    <t xml:space="preserve">#26160</t>
  </si>
  <si>
    <t xml:space="preserve">#26161</t>
  </si>
  <si>
    <t xml:space="preserve">#26166</t>
  </si>
  <si>
    <t xml:space="preserve">#26118</t>
  </si>
  <si>
    <t xml:space="preserve">#26144</t>
  </si>
  <si>
    <t xml:space="preserve">#26047</t>
  </si>
  <si>
    <t xml:space="preserve">#26082</t>
  </si>
  <si>
    <t xml:space="preserve">#26093</t>
  </si>
  <si>
    <t xml:space="preserve">#26165</t>
  </si>
  <si>
    <t xml:space="preserve">#26062</t>
  </si>
  <si>
    <t xml:space="preserve">#26109</t>
  </si>
  <si>
    <t xml:space="preserve">#26111</t>
  </si>
  <si>
    <t xml:space="preserve">#26029</t>
  </si>
  <si>
    <t xml:space="preserve">#26044</t>
  </si>
  <si>
    <t xml:space="preserve">#26094</t>
  </si>
  <si>
    <t xml:space="preserve">#26123</t>
  </si>
  <si>
    <t xml:space="preserve">#26126</t>
  </si>
  <si>
    <t xml:space="preserve">#26131</t>
  </si>
  <si>
    <t xml:space="preserve">#26175</t>
  </si>
  <si>
    <t xml:space="preserve">#26122</t>
  </si>
  <si>
    <t xml:space="preserve">#26152</t>
  </si>
  <si>
    <t xml:space="preserve">#26154</t>
  </si>
  <si>
    <t xml:space="preserve">#26178</t>
  </si>
  <si>
    <t xml:space="preserve">#26056</t>
  </si>
  <si>
    <t xml:space="preserve">#26129</t>
  </si>
  <si>
    <t xml:space="preserve">#26140</t>
  </si>
  <si>
    <t xml:space="preserve">#26223</t>
  </si>
  <si>
    <t xml:space="preserve">#26228</t>
  </si>
  <si>
    <t xml:space="preserve">#26289</t>
  </si>
  <si>
    <t xml:space="preserve">#26330</t>
  </si>
  <si>
    <t xml:space="preserve">#26187</t>
  </si>
  <si>
    <t xml:space="preserve">#26195</t>
  </si>
  <si>
    <t xml:space="preserve">#26205</t>
  </si>
  <si>
    <t xml:space="preserve">#26247</t>
  </si>
  <si>
    <t xml:space="preserve">#26322</t>
  </si>
  <si>
    <t xml:space="preserve">#26341</t>
  </si>
  <si>
    <t xml:space="preserve">#26344</t>
  </si>
  <si>
    <t xml:space="preserve">#26208</t>
  </si>
  <si>
    <t xml:space="preserve">#26216</t>
  </si>
  <si>
    <t xml:space="preserve">#26243</t>
  </si>
  <si>
    <t xml:space="preserve">#26257</t>
  </si>
  <si>
    <t xml:space="preserve">#26273</t>
  </si>
  <si>
    <t xml:space="preserve">#26354</t>
  </si>
  <si>
    <t xml:space="preserve">#26221</t>
  </si>
  <si>
    <t xml:space="preserve">#26239</t>
  </si>
  <si>
    <t xml:space="preserve">#26242</t>
  </si>
  <si>
    <t xml:space="preserve">#26280</t>
  </si>
  <si>
    <t xml:space="preserve">#26301</t>
  </si>
  <si>
    <t xml:space="preserve">#26327</t>
  </si>
  <si>
    <t xml:space="preserve">#26356</t>
  </si>
  <si>
    <t xml:space="preserve">#26214</t>
  </si>
  <si>
    <t xml:space="preserve">#26220</t>
  </si>
  <si>
    <t xml:space="preserve">#26263</t>
  </si>
  <si>
    <t xml:space="preserve">#26336</t>
  </si>
  <si>
    <t xml:space="preserve">#26340</t>
  </si>
  <si>
    <t xml:space="preserve">#26181</t>
  </si>
  <si>
    <t xml:space="preserve">#26200</t>
  </si>
  <si>
    <t xml:space="preserve">#26230</t>
  </si>
  <si>
    <t xml:space="preserve">#26246</t>
  </si>
  <si>
    <t xml:space="preserve">#26261</t>
  </si>
  <si>
    <t xml:space="preserve">#26305</t>
  </si>
  <si>
    <t xml:space="preserve">#26311</t>
  </si>
  <si>
    <t xml:space="preserve">#26326</t>
  </si>
  <si>
    <t xml:space="preserve">#26332</t>
  </si>
  <si>
    <t xml:space="preserve">#26235</t>
  </si>
  <si>
    <t xml:space="preserve">#26258</t>
  </si>
  <si>
    <t xml:space="preserve">#26282</t>
  </si>
  <si>
    <t xml:space="preserve">#26298</t>
  </si>
  <si>
    <t xml:space="preserve">#26310</t>
  </si>
  <si>
    <t xml:space="preserve">#26324</t>
  </si>
  <si>
    <t xml:space="preserve">#26333</t>
  </si>
  <si>
    <t xml:space="preserve">#26339</t>
  </si>
  <si>
    <t xml:space="preserve">#26210</t>
  </si>
  <si>
    <t xml:space="preserve">#26227</t>
  </si>
  <si>
    <t xml:space="preserve">#26229</t>
  </si>
  <si>
    <t xml:space="preserve">#26272</t>
  </si>
  <si>
    <t xml:space="preserve">#26292</t>
  </si>
  <si>
    <t xml:space="preserve">#26296</t>
  </si>
  <si>
    <t xml:space="preserve">#26304</t>
  </si>
  <si>
    <t xml:space="preserve">#26321</t>
  </si>
  <si>
    <t xml:space="preserve">#26345</t>
  </si>
  <si>
    <t xml:space="preserve">#26219</t>
  </si>
  <si>
    <t xml:space="preserve">#26240</t>
  </si>
  <si>
    <t xml:space="preserve">#26287</t>
  </si>
  <si>
    <t xml:space="preserve">#26302</t>
  </si>
  <si>
    <t xml:space="preserve">#26309</t>
  </si>
  <si>
    <t xml:space="preserve">#26318</t>
  </si>
  <si>
    <t xml:space="preserve">#26182</t>
  </si>
  <si>
    <t xml:space="preserve">#26249</t>
  </si>
  <si>
    <t xml:space="preserve">#26260</t>
  </si>
  <si>
    <t xml:space="preserve">#26266</t>
  </si>
  <si>
    <t xml:space="preserve">#26271</t>
  </si>
  <si>
    <t xml:space="preserve">#26284</t>
  </si>
  <si>
    <t xml:space="preserve">#26350</t>
  </si>
  <si>
    <t xml:space="preserve">#26180</t>
  </si>
  <si>
    <t xml:space="preserve">#26213</t>
  </si>
  <si>
    <t xml:space="preserve">#26251</t>
  </si>
  <si>
    <t xml:space="preserve">#26259</t>
  </si>
  <si>
    <t xml:space="preserve">#26262</t>
  </si>
  <si>
    <t xml:space="preserve">#26279</t>
  </si>
  <si>
    <t xml:space="preserve">#26285</t>
  </si>
  <si>
    <t xml:space="preserve">#26299</t>
  </si>
  <si>
    <t xml:space="preserve">#26317</t>
  </si>
  <si>
    <t xml:space="preserve">#26346</t>
  </si>
  <si>
    <t xml:space="preserve">#26215</t>
  </si>
  <si>
    <t xml:space="preserve">#26218</t>
  </si>
  <si>
    <t xml:space="preserve">#26222</t>
  </si>
  <si>
    <t xml:space="preserve">#26226</t>
  </si>
  <si>
    <t xml:space="preserve">#26264</t>
  </si>
  <si>
    <t xml:space="preserve">#26291</t>
  </si>
  <si>
    <t xml:space="preserve">#26323</t>
  </si>
  <si>
    <t xml:space="preserve">#26343</t>
  </si>
  <si>
    <t xml:space="preserve">#26186</t>
  </si>
  <si>
    <t xml:space="preserve">#26199</t>
  </si>
  <si>
    <t xml:space="preserve">#26224</t>
  </si>
  <si>
    <t xml:space="preserve">#26253</t>
  </si>
  <si>
    <t xml:space="preserve">#26303</t>
  </si>
  <si>
    <t xml:space="preserve">#26312</t>
  </si>
  <si>
    <t xml:space="preserve">#26331</t>
  </si>
  <si>
    <t xml:space="preserve">#26337</t>
  </si>
  <si>
    <t xml:space="preserve">#26347</t>
  </si>
  <si>
    <t xml:space="preserve">#26233</t>
  </si>
  <si>
    <t xml:space="preserve">#26244</t>
  </si>
  <si>
    <t xml:space="preserve">#26277</t>
  </si>
  <si>
    <t xml:space="preserve">#26293</t>
  </si>
  <si>
    <t xml:space="preserve">#26314</t>
  </si>
  <si>
    <t xml:space="preserve">#26225</t>
  </si>
  <si>
    <t xml:space="preserve">#26241</t>
  </si>
  <si>
    <t xml:space="preserve">#26245</t>
  </si>
  <si>
    <t xml:space="preserve">#26286</t>
  </si>
  <si>
    <t xml:space="preserve">#26300</t>
  </si>
  <si>
    <t xml:space="preserve">#26316</t>
  </si>
  <si>
    <t xml:space="preserve">#26353</t>
  </si>
  <si>
    <t xml:space="preserve">#26188</t>
  </si>
  <si>
    <t xml:space="preserve">#26328</t>
  </si>
  <si>
    <t xml:space="preserve">#26351</t>
  </si>
  <si>
    <t xml:space="preserve">#26194</t>
  </si>
  <si>
    <t xml:space="preserve">#26217</t>
  </si>
  <si>
    <t xml:space="preserve">#26283</t>
  </si>
  <si>
    <t xml:space="preserve">#26334</t>
  </si>
  <si>
    <t xml:space="preserve">#26338</t>
  </si>
  <si>
    <t xml:space="preserve">#26348</t>
  </si>
  <si>
    <t xml:space="preserve">#26190</t>
  </si>
  <si>
    <t xml:space="preserve">#26297</t>
  </si>
  <si>
    <t xml:space="preserve">#26320</t>
  </si>
  <si>
    <t xml:space="preserve">#26357</t>
  </si>
  <si>
    <t xml:space="preserve">#26265</t>
  </si>
  <si>
    <t xml:space="preserve">#26274</t>
  </si>
  <si>
    <t xml:space="preserve">#26295</t>
  </si>
  <si>
    <t xml:space="preserve">#26315</t>
  </si>
  <si>
    <t xml:space="preserve">#26342</t>
  </si>
  <si>
    <t xml:space="preserve">#26355</t>
  </si>
  <si>
    <t xml:space="preserve">#26192</t>
  </si>
  <si>
    <t xml:space="preserve">#26196</t>
  </si>
  <si>
    <t xml:space="preserve">#26252</t>
  </si>
  <si>
    <t xml:space="preserve">#26313</t>
  </si>
  <si>
    <t xml:space="preserve">#26183</t>
  </si>
  <si>
    <t xml:space="preserve">#26184</t>
  </si>
  <si>
    <t xml:space="preserve">#26234</t>
  </si>
  <si>
    <t xml:space="preserve">#26256</t>
  </si>
  <si>
    <t xml:space="preserve">#26267</t>
  </si>
  <si>
    <t xml:space="preserve">#26268</t>
  </si>
  <si>
    <t xml:space="preserve">#26275</t>
  </si>
  <si>
    <t xml:space="preserve">#26197</t>
  </si>
  <si>
    <t xml:space="preserve">#26198</t>
  </si>
  <si>
    <t xml:space="preserve">#26237</t>
  </si>
  <si>
    <t xml:space="preserve">#26255</t>
  </si>
  <si>
    <t xml:space="preserve">#26281</t>
  </si>
  <si>
    <t xml:space="preserve">#26290</t>
  </si>
  <si>
    <t xml:space="preserve">#26248</t>
  </si>
  <si>
    <t xml:space="preserve">#26325</t>
  </si>
  <si>
    <t xml:space="preserve">#26204</t>
  </si>
  <si>
    <t xml:space="preserve">#26319</t>
  </si>
  <si>
    <t xml:space="preserve">#26352</t>
  </si>
  <si>
    <t xml:space="preserve">#26202</t>
  </si>
  <si>
    <t xml:space="preserve">#26207</t>
  </si>
  <si>
    <t xml:space="preserve">#26209</t>
  </si>
  <si>
    <t xml:space="preserve">#26211</t>
  </si>
  <si>
    <t xml:space="preserve">#26201</t>
  </si>
  <si>
    <t xml:space="preserve">#26231</t>
  </si>
  <si>
    <t xml:space="preserve">#26189</t>
  </si>
  <si>
    <t xml:space="preserve">#26276</t>
  </si>
  <si>
    <t xml:space="preserve">#26306</t>
  </si>
  <si>
    <t xml:space="preserve">#26212</t>
  </si>
  <si>
    <t xml:space="preserve">#26254</t>
  </si>
  <si>
    <t xml:space="preserve">#26278</t>
  </si>
  <si>
    <t xml:space="preserve">#26307</t>
  </si>
  <si>
    <t xml:space="preserve">#26308</t>
  </si>
  <si>
    <t xml:space="preserve">#26335</t>
  </si>
  <si>
    <t xml:space="preserve">#26349</t>
  </si>
  <si>
    <t xml:space="preserve">#26185</t>
  </si>
  <si>
    <t xml:space="preserve">#26191</t>
  </si>
  <si>
    <t xml:space="preserve">#26203</t>
  </si>
  <si>
    <t xml:space="preserve">#26206</t>
  </si>
  <si>
    <t xml:space="preserve">#26236</t>
  </si>
  <si>
    <t xml:space="preserve">#26238</t>
  </si>
  <si>
    <t xml:space="preserve">#26269</t>
  </si>
  <si>
    <t xml:space="preserve">#26288</t>
  </si>
  <si>
    <t xml:space="preserve">#26329</t>
  </si>
  <si>
    <t xml:space="preserve">#26193</t>
  </si>
  <si>
    <t xml:space="preserve">#26232</t>
  </si>
  <si>
    <t xml:space="preserve">#26250</t>
  </si>
  <si>
    <t xml:space="preserve">#26270</t>
  </si>
  <si>
    <t xml:space="preserve">#26294</t>
  </si>
  <si>
    <t xml:space="preserve">#26467</t>
  </si>
  <si>
    <t xml:space="preserve">#26491</t>
  </si>
  <si>
    <t xml:space="preserve">#26500</t>
  </si>
  <si>
    <t xml:space="preserve">#26505</t>
  </si>
  <si>
    <t xml:space="preserve">#26464</t>
  </si>
  <si>
    <t xml:space="preserve">#26469</t>
  </si>
  <si>
    <t xml:space="preserve">#26472</t>
  </si>
  <si>
    <t xml:space="preserve">#26478</t>
  </si>
  <si>
    <t xml:space="preserve">#26515</t>
  </si>
  <si>
    <t xml:space="preserve">#26536</t>
  </si>
  <si>
    <t xml:space="preserve">#26558</t>
  </si>
  <si>
    <t xml:space="preserve">#26374</t>
  </si>
  <si>
    <t xml:space="preserve">#26411</t>
  </si>
  <si>
    <t xml:space="preserve">#26433</t>
  </si>
  <si>
    <t xml:space="preserve">#26463</t>
  </si>
  <si>
    <t xml:space="preserve">#26497</t>
  </si>
  <si>
    <t xml:space="preserve">#26528</t>
  </si>
  <si>
    <t xml:space="preserve">#26539</t>
  </si>
  <si>
    <t xml:space="preserve">#26377</t>
  </si>
  <si>
    <t xml:space="preserve">#26389</t>
  </si>
  <si>
    <t xml:space="preserve">#26398</t>
  </si>
  <si>
    <t xml:space="preserve">#26399</t>
  </si>
  <si>
    <t xml:space="preserve">#26408</t>
  </si>
  <si>
    <t xml:space="preserve">#26484</t>
  </si>
  <si>
    <t xml:space="preserve">#26489</t>
  </si>
  <si>
    <t xml:space="preserve">#26366</t>
  </si>
  <si>
    <t xml:space="preserve">#26378</t>
  </si>
  <si>
    <t xml:space="preserve">#26435</t>
  </si>
  <si>
    <t xml:space="preserve">#26468</t>
  </si>
  <si>
    <t xml:space="preserve">#26496</t>
  </si>
  <si>
    <t xml:space="preserve">#26532</t>
  </si>
  <si>
    <t xml:space="preserve">#26537</t>
  </si>
  <si>
    <t xml:space="preserve">#26540</t>
  </si>
  <si>
    <t xml:space="preserve">#26371</t>
  </si>
  <si>
    <t xml:space="preserve">#26400</t>
  </si>
  <si>
    <t xml:space="preserve">#26410</t>
  </si>
  <si>
    <t xml:space="preserve">#26430</t>
  </si>
  <si>
    <t xml:space="preserve">#26511</t>
  </si>
  <si>
    <t xml:space="preserve">#26376</t>
  </si>
  <si>
    <t xml:space="preserve">#26402</t>
  </si>
  <si>
    <t xml:space="preserve">#26473</t>
  </si>
  <si>
    <t xml:space="preserve">#26486</t>
  </si>
  <si>
    <t xml:space="preserve">#26527</t>
  </si>
  <si>
    <t xml:space="preserve">#26382</t>
  </si>
  <si>
    <t xml:space="preserve">#26386</t>
  </si>
  <si>
    <t xml:space="preserve">#26423</t>
  </si>
  <si>
    <t xml:space="preserve">#26425</t>
  </si>
  <si>
    <t xml:space="preserve">#26431</t>
  </si>
  <si>
    <t xml:space="preserve">#26444</t>
  </si>
  <si>
    <t xml:space="preserve">#26482</t>
  </si>
  <si>
    <t xml:space="preserve">#26487</t>
  </si>
  <si>
    <t xml:space="preserve">#26545</t>
  </si>
  <si>
    <t xml:space="preserve">#26393</t>
  </si>
  <si>
    <t xml:space="preserve">#26407</t>
  </si>
  <si>
    <t xml:space="preserve">#26421</t>
  </si>
  <si>
    <t xml:space="preserve">#26427</t>
  </si>
  <si>
    <t xml:space="preserve">#26459</t>
  </si>
  <si>
    <t xml:space="preserve">#26466</t>
  </si>
  <si>
    <t xml:space="preserve">#26518</t>
  </si>
  <si>
    <t xml:space="preserve">#26534</t>
  </si>
  <si>
    <t xml:space="preserve">#26546</t>
  </si>
  <si>
    <t xml:space="preserve">#26383</t>
  </si>
  <si>
    <t xml:space="preserve">#26385</t>
  </si>
  <si>
    <t xml:space="preserve">#26451</t>
  </si>
  <si>
    <t xml:space="preserve">#26495</t>
  </si>
  <si>
    <t xml:space="preserve">#26550</t>
  </si>
  <si>
    <t xml:space="preserve">#26562</t>
  </si>
  <si>
    <t xml:space="preserve">#26368</t>
  </si>
  <si>
    <t xml:space="preserve">#26429</t>
  </si>
  <si>
    <t xml:space="preserve">#26445</t>
  </si>
  <si>
    <t xml:space="preserve">#26479</t>
  </si>
  <si>
    <t xml:space="preserve">#26514</t>
  </si>
  <si>
    <t xml:space="preserve">#26524</t>
  </si>
  <si>
    <t xml:space="preserve">#26555</t>
  </si>
  <si>
    <t xml:space="preserve">#26390</t>
  </si>
  <si>
    <t xml:space="preserve">#26406</t>
  </si>
  <si>
    <t xml:space="preserve">#26442</t>
  </si>
  <si>
    <t xml:space="preserve">#26471</t>
  </si>
  <si>
    <t xml:space="preserve">#26493</t>
  </si>
  <si>
    <t xml:space="preserve">#26502</t>
  </si>
  <si>
    <t xml:space="preserve">#26521</t>
  </si>
  <si>
    <t xml:space="preserve">#26556</t>
  </si>
  <si>
    <t xml:space="preserve">#26392</t>
  </si>
  <si>
    <t xml:space="preserve">#26476</t>
  </si>
  <si>
    <t xml:space="preserve">#26494</t>
  </si>
  <si>
    <t xml:space="preserve">#26499</t>
  </si>
  <si>
    <t xml:space="preserve">#26516</t>
  </si>
  <si>
    <t xml:space="preserve">#26404</t>
  </si>
  <si>
    <t xml:space="preserve">#26413</t>
  </si>
  <si>
    <t xml:space="preserve">#26436</t>
  </si>
  <si>
    <t xml:space="preserve">#26391</t>
  </si>
  <si>
    <t xml:space="preserve">#26405</t>
  </si>
  <si>
    <t xml:space="preserve">#26424</t>
  </si>
  <si>
    <t xml:space="preserve">#26455</t>
  </si>
  <si>
    <t xml:space="preserve">#26520</t>
  </si>
  <si>
    <t xml:space="preserve">#26526</t>
  </si>
  <si>
    <t xml:space="preserve">#26535</t>
  </si>
  <si>
    <t xml:space="preserve">#26369</t>
  </si>
  <si>
    <t xml:space="preserve">#26438</t>
  </si>
  <si>
    <t xml:space="preserve">#26504</t>
  </si>
  <si>
    <t xml:space="preserve">#26525</t>
  </si>
  <si>
    <t xml:space="preserve">#26543</t>
  </si>
  <si>
    <t xml:space="preserve">#26549</t>
  </si>
  <si>
    <t xml:space="preserve">#26370</t>
  </si>
  <si>
    <t xml:space="preserve">#26387</t>
  </si>
  <si>
    <t xml:space="preserve">#26422</t>
  </si>
  <si>
    <t xml:space="preserve">#26437</t>
  </si>
  <si>
    <t xml:space="preserve">#26522</t>
  </si>
  <si>
    <t xml:space="preserve">#26379</t>
  </si>
  <si>
    <t xml:space="preserve">#26381</t>
  </si>
  <si>
    <t xml:space="preserve">#26420</t>
  </si>
  <si>
    <t xml:space="preserve">#26447</t>
  </si>
  <si>
    <t xml:space="preserve">#26508</t>
  </si>
  <si>
    <t xml:space="preserve">#26560</t>
  </si>
  <si>
    <t xml:space="preserve">#26358</t>
  </si>
  <si>
    <t xml:space="preserve">#26365</t>
  </si>
  <si>
    <t xml:space="preserve">#26373</t>
  </si>
  <si>
    <t xml:space="preserve">#26401</t>
  </si>
  <si>
    <t xml:space="preserve">#26403</t>
  </si>
  <si>
    <t xml:space="preserve">#26426</t>
  </si>
  <si>
    <t xml:space="preserve">#26465</t>
  </si>
  <si>
    <t xml:space="preserve">#26501</t>
  </si>
  <si>
    <t xml:space="preserve">#26412</t>
  </si>
  <si>
    <t xml:space="preserve">#26454</t>
  </si>
  <si>
    <t xml:space="preserve">#26481</t>
  </si>
  <si>
    <t xml:space="preserve">#26544</t>
  </si>
  <si>
    <t xml:space="preserve">#26418</t>
  </si>
  <si>
    <t xml:space="preserve">#26439</t>
  </si>
  <si>
    <t xml:space="preserve">#26443</t>
  </si>
  <si>
    <t xml:space="preserve">#26446</t>
  </si>
  <si>
    <t xml:space="preserve">#26448</t>
  </si>
  <si>
    <t xml:space="preserve">#26457</t>
  </si>
  <si>
    <t xml:space="preserve">#26458</t>
  </si>
  <si>
    <t xml:space="preserve">#26460</t>
  </si>
  <si>
    <t xml:space="preserve">#26416</t>
  </si>
  <si>
    <t xml:space="preserve">#26485</t>
  </si>
  <si>
    <t xml:space="preserve">#26512</t>
  </si>
  <si>
    <t xml:space="preserve">#26542</t>
  </si>
  <si>
    <t xml:space="preserve">#26360</t>
  </si>
  <si>
    <t xml:space="preserve">#26363</t>
  </si>
  <si>
    <t xml:space="preserve">#26380</t>
  </si>
  <si>
    <t xml:space="preserve">#26441</t>
  </si>
  <si>
    <t xml:space="preserve">#26450</t>
  </si>
  <si>
    <t xml:space="preserve">#26509</t>
  </si>
  <si>
    <t xml:space="preserve">#26523</t>
  </si>
  <si>
    <t xml:space="preserve">#26530</t>
  </si>
  <si>
    <t xml:space="preserve">#26375</t>
  </si>
  <si>
    <t xml:space="preserve">#26428</t>
  </si>
  <si>
    <t xml:space="preserve">#26480</t>
  </si>
  <si>
    <t xml:space="preserve">#26432</t>
  </si>
  <si>
    <t xml:space="preserve">#26434</t>
  </si>
  <si>
    <t xml:space="preserve">#26456</t>
  </si>
  <si>
    <t xml:space="preserve">#26461</t>
  </si>
  <si>
    <t xml:space="preserve">#26507</t>
  </si>
  <si>
    <t xml:space="preserve">#26538</t>
  </si>
  <si>
    <t xml:space="preserve">#26547</t>
  </si>
  <si>
    <t xml:space="preserve">#26462</t>
  </si>
  <si>
    <t xml:space="preserve">#26488</t>
  </si>
  <si>
    <t xml:space="preserve">#26548</t>
  </si>
  <si>
    <t xml:space="preserve">#26551</t>
  </si>
  <si>
    <t xml:space="preserve">#26554</t>
  </si>
  <si>
    <t xml:space="preserve">#26388</t>
  </si>
  <si>
    <t xml:space="preserve">#26396</t>
  </si>
  <si>
    <t xml:space="preserve">#26397</t>
  </si>
  <si>
    <t xml:space="preserve">#26409</t>
  </si>
  <si>
    <t xml:space="preserve">#26449</t>
  </si>
  <si>
    <t xml:space="preserve">#26453</t>
  </si>
  <si>
    <t xml:space="preserve">#26483</t>
  </si>
  <si>
    <t xml:space="preserve">#26529</t>
  </si>
  <si>
    <t xml:space="preserve">#26553</t>
  </si>
  <si>
    <t xml:space="preserve">#26367</t>
  </si>
  <si>
    <t xml:space="preserve">#26372</t>
  </si>
  <si>
    <t xml:space="preserve">#26440</t>
  </si>
  <si>
    <t xml:space="preserve">#26490</t>
  </si>
  <si>
    <t xml:space="preserve">#26510</t>
  </si>
  <si>
    <t xml:space="preserve">#26513</t>
  </si>
  <si>
    <t xml:space="preserve">#26557</t>
  </si>
  <si>
    <t xml:space="preserve">#26359</t>
  </si>
  <si>
    <t xml:space="preserve">#26384</t>
  </si>
  <si>
    <t xml:space="preserve">#26394</t>
  </si>
  <si>
    <t xml:space="preserve">#26414</t>
  </si>
  <si>
    <t xml:space="preserve">#26415</t>
  </si>
  <si>
    <t xml:space="preserve">#26477</t>
  </si>
  <si>
    <t xml:space="preserve">#26503</t>
  </si>
  <si>
    <t xml:space="preserve">#26506</t>
  </si>
  <si>
    <t xml:space="preserve">#26517</t>
  </si>
  <si>
    <t xml:space="preserve">#26362</t>
  </si>
  <si>
    <t xml:space="preserve">#26419</t>
  </si>
  <si>
    <t xml:space="preserve">#26452</t>
  </si>
  <si>
    <t xml:space="preserve">#26519</t>
  </si>
  <si>
    <t xml:space="preserve">#26541</t>
  </si>
  <si>
    <t xml:space="preserve">#26559</t>
  </si>
  <si>
    <t xml:space="preserve">#26361</t>
  </si>
  <si>
    <t xml:space="preserve">#26364</t>
  </si>
  <si>
    <t xml:space="preserve">#26395</t>
  </si>
  <si>
    <t xml:space="preserve">#26417</t>
  </si>
  <si>
    <t xml:space="preserve">#26470</t>
  </si>
  <si>
    <t xml:space="preserve">#26474</t>
  </si>
  <si>
    <t xml:space="preserve">#26475</t>
  </si>
  <si>
    <t xml:space="preserve">#26492</t>
  </si>
  <si>
    <t xml:space="preserve">#26498</t>
  </si>
  <si>
    <t xml:space="preserve">#26531</t>
  </si>
  <si>
    <t xml:space="preserve">#26533</t>
  </si>
  <si>
    <t xml:space="preserve">#26552</t>
  </si>
  <si>
    <t xml:space="preserve">#26561</t>
  </si>
  <si>
    <t xml:space="preserve">Справочник товаров</t>
  </si>
  <si>
    <t xml:space="preserve">Цены и закупка от клиента. Доставку и упаковку на 1 шт я посчитал сам, см. комментарий</t>
  </si>
  <si>
    <t xml:space="preserve">Цена продажи</t>
  </si>
  <si>
    <t xml:space="preserve">Закупка за шт</t>
  </si>
  <si>
    <t xml:space="preserve">Доставка и упаковка за шт</t>
  </si>
  <si>
    <t xml:space="preserve">Кофе Бразилия, 250 г</t>
  </si>
  <si>
    <t xml:space="preserve">Кофе</t>
  </si>
  <si>
    <t xml:space="preserve">Кофе Эфиопия, 250 г</t>
  </si>
  <si>
    <t xml:space="preserve">Кофе Колумбия, 250 г</t>
  </si>
  <si>
    <t xml:space="preserve">Кофе Бразилия, 1 кг</t>
  </si>
  <si>
    <t xml:space="preserve">Эспрессо-смесь, 1 кг</t>
  </si>
  <si>
    <t xml:space="preserve">Зелёный чай, 100 г</t>
  </si>
  <si>
    <t xml:space="preserve">Чай</t>
  </si>
  <si>
    <t xml:space="preserve">Чёрный чай, 100 г</t>
  </si>
  <si>
    <t xml:space="preserve">Травяной сбор, 100 г</t>
  </si>
  <si>
    <t xml:space="preserve">Френч-пресс 0,6 л</t>
  </si>
  <si>
    <t xml:space="preserve">Аксессуары</t>
  </si>
  <si>
    <t xml:space="preserve">Кофемолка ручная</t>
  </si>
  <si>
    <t xml:space="preserve">Набор кружек, 4 шт</t>
  </si>
  <si>
    <t xml:space="preserve">Тяжёлый и хрупкий: двойная коробка и пузырчатая плёнка</t>
  </si>
  <si>
    <t xml:space="preserve">Фильтры бумажные, 100 шт</t>
  </si>
  <si>
    <t xml:space="preserve">Часто заказывают отдельно, доставка на одну пачку</t>
  </si>
  <si>
    <t xml:space="preserve">Синие цифры = данные клиента, их можно менять, всё пересчитается.</t>
  </si>
  <si>
    <t xml:space="preserve">Расходы на рекламу и допущения</t>
  </si>
  <si>
    <t xml:space="preserve">Реклама по месяцам из кабинетов Google и Meta</t>
  </si>
  <si>
    <t xml:space="preserve">Google Ads</t>
  </si>
  <si>
    <t xml:space="preserve">Meta (FB/IG)</t>
  </si>
  <si>
    <t xml:space="preserve">Всего</t>
  </si>
  <si>
    <t xml:space="preserve">Допущение</t>
  </si>
  <si>
    <t xml:space="preserve">Значение</t>
  </si>
  <si>
    <t xml:space="preserve">Комиссия платёжной системы</t>
  </si>
  <si>
    <t xml:space="preserve">Как делю рекламу между товарами</t>
  </si>
  <si>
    <t xml:space="preserve">по доле выручки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</si>
</sst>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&quot; €&quot;;[RED]\-#,##0&quot; €&quot;;\–"/>
    <numFmt numFmtId="166" formatCode="\+0%;\-0%"/>
    <numFmt numFmtId="167" formatCode="#,##0"/>
    <numFmt numFmtId="168" formatCode="[h]:mm"/>
    <numFmt numFmtId="169" formatCode="0.0%;[RED]\-0.0%;\–"/>
    <numFmt numFmtId="170" formatCode="0.0%;\-0.0%;\–"/>
    <numFmt numFmtId="171" formatCode="General"/>
    <numFmt numFmtId="172" formatCode="dd\.mm\.yyyy"/>
    <numFmt numFmtId="173" formatCode="#,##0.00&quot; €&quot;"/>
    <numFmt numFmtId="174" formatCode="0%;\-0%;&quot;&quot;"/>
    <numFmt numFmtId="175" formatCode="0.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243C32"/>
      <name val="Arial"/>
      <family val="0"/>
      <charset val="1"/>
    </font>
    <font>
      <i val="true"/>
      <sz val="9"/>
      <color rgb="FF5B6D62"/>
      <name val="Arial"/>
      <family val="0"/>
      <charset val="1"/>
    </font>
    <font>
      <b val="true"/>
      <sz val="11"/>
      <color rgb="FF527B60"/>
      <name val="Arial"/>
      <family val="0"/>
      <charset val="1"/>
    </font>
    <font>
      <sz val="10"/>
      <color rgb="FF243C32"/>
      <name val="Arial"/>
      <family val="0"/>
      <charset val="1"/>
    </font>
    <font>
      <sz val="9"/>
      <color rgb="FF5B6D62"/>
      <name val="Arial"/>
      <family val="0"/>
      <charset val="1"/>
    </font>
    <font>
      <b val="true"/>
      <sz val="18"/>
      <color rgb="FF243C32"/>
      <name val="Arial"/>
      <family val="0"/>
      <charset val="1"/>
    </font>
    <font>
      <b val="true"/>
      <sz val="18"/>
      <color rgb="FF2E6B3F"/>
      <name val="Arial"/>
      <family val="0"/>
      <charset val="1"/>
    </font>
    <font>
      <b val="true"/>
      <sz val="18"/>
      <color rgb="FFA23B2A"/>
      <name val="Arial"/>
      <family val="0"/>
      <charset val="1"/>
    </font>
    <font>
      <sz val="10"/>
      <color rgb="FF7A5600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i val="true"/>
      <sz val="10"/>
      <color rgb="FF5B6D62"/>
      <name val="Arial"/>
      <family val="0"/>
      <charset val="1"/>
    </font>
    <font>
      <b val="true"/>
      <sz val="10"/>
      <color rgb="FF243C32"/>
      <name val="Arial"/>
      <family val="0"/>
      <charset val="1"/>
    </font>
    <font>
      <b val="true"/>
      <sz val="10"/>
      <color rgb="FF2E6B3F"/>
      <name val="Arial"/>
      <family val="0"/>
      <charset val="1"/>
    </font>
    <font>
      <b val="true"/>
      <sz val="10"/>
      <color rgb="FF527B60"/>
      <name val="Arial"/>
      <family val="0"/>
      <charset val="1"/>
    </font>
    <font>
      <b val="true"/>
      <sz val="10"/>
      <color rgb="FFA23B2A"/>
      <name val="Arial"/>
      <family val="0"/>
      <charset val="1"/>
    </font>
    <font>
      <sz val="10"/>
      <color rgb="FF1F4E9E"/>
      <name val="Arial"/>
      <family val="0"/>
      <charset val="1"/>
    </font>
    <font>
      <b val="true"/>
      <sz val="10"/>
      <color rgb="FF1F4E9E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AF6EC"/>
        <bgColor rgb="FFF4FAF4"/>
      </patternFill>
    </fill>
    <fill>
      <patternFill patternType="solid">
        <fgColor rgb="FFDDF1E1"/>
        <bgColor rgb="FFD5E8D9"/>
      </patternFill>
    </fill>
    <fill>
      <patternFill patternType="solid">
        <fgColor rgb="FFFBE3DC"/>
        <bgColor rgb="FFFFF1C9"/>
      </patternFill>
    </fill>
    <fill>
      <patternFill patternType="solid">
        <fgColor rgb="FFFFF1C9"/>
        <bgColor rgb="FFFBE3DC"/>
      </patternFill>
    </fill>
    <fill>
      <patternFill patternType="solid">
        <fgColor rgb="FF527B60"/>
        <bgColor rgb="FF5B6D62"/>
      </patternFill>
    </fill>
    <fill>
      <patternFill patternType="solid">
        <fgColor rgb="FFF4FAF4"/>
        <bgColor rgb="FFEAF6EC"/>
      </patternFill>
    </fill>
    <fill>
      <patternFill patternType="solid">
        <fgColor rgb="FF243C32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E8D9"/>
      </left>
      <right style="thin">
        <color rgb="FFD5E8D9"/>
      </right>
      <top style="thin">
        <color rgb="FFD5E8D9"/>
      </top>
      <bottom style="thin">
        <color rgb="FFD5E8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b val="1"/>
        <color rgb="FFA23B2A"/>
      </font>
      <fill>
        <patternFill>
          <bgColor rgb="FFFBE3DC"/>
        </patternFill>
      </fill>
    </dxf>
    <dxf>
      <fill>
        <patternFill patternType="solid">
          <fgColor rgb="FF527B6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4E9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1C9"/>
          <bgColor rgb="FF000000"/>
        </patternFill>
      </fill>
    </dxf>
    <dxf>
      <fill>
        <patternFill patternType="solid">
          <fgColor rgb="FF243C32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FF1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F"/>
      <rgbColor rgb="FF000080"/>
      <rgbColor rgb="FF7A5600"/>
      <rgbColor rgb="FF800080"/>
      <rgbColor rgb="FF008080"/>
      <rgbColor rgb="FFC9C9C9"/>
      <rgbColor rgb="FF878787"/>
      <rgbColor rgb="FF9999FF"/>
      <rgbColor rgb="FF993366"/>
      <rgbColor rgb="FFFFF1C9"/>
      <rgbColor rgb="FFEAF6EC"/>
      <rgbColor rgb="FF660066"/>
      <rgbColor rgb="FFD9826F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8D9"/>
      <rgbColor rgb="FFDDF1E1"/>
      <rgbColor rgb="FFF4FAF4"/>
      <rgbColor rgb="FF9CC9A6"/>
      <rgbColor rgb="FFFF99CC"/>
      <rgbColor rgb="FFCC99FF"/>
      <rgbColor rgb="FFFBE3DC"/>
      <rgbColor rgb="FF3366FF"/>
      <rgbColor rgb="FF33CCCC"/>
      <rgbColor rgb="FF99CC00"/>
      <rgbColor rgb="FFFFCC00"/>
      <rgbColor rgb="FFFF9900"/>
      <rgbColor rgb="FFFF6600"/>
      <rgbColor rgb="FF5B6D62"/>
      <rgbColor rgb="FF969696"/>
      <rgbColor rgb="FF003366"/>
      <rgbColor rgb="FF527B60"/>
      <rgbColor rgb="FF003300"/>
      <rgbColor rgb="FF333300"/>
      <rgbColor rgb="FFA23B2A"/>
      <rgbColor rgb="FF993366"/>
      <rgbColor rgb="FF1F4E9E"/>
      <rgbColor rgb="FF243C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Прибыль за год по товарам, 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'По товарам'!J4</c:f>
              <c:strCache>
                <c:ptCount val="1"/>
                <c:pt idx="0">
                  <c:v>Прибыль</c:v>
                </c:pt>
              </c:strCache>
            </c:strRef>
          </c:tx>
          <c:spPr>
            <a:solidFill>
              <a:srgbClr val="527b60"/>
            </a:solidFill>
            <a:ln w="0">
              <a:solidFill>
                <a:srgbClr val="527b60"/>
              </a:solidFill>
            </a:ln>
          </c:spPr>
          <c:invertIfNegative val="0"/>
          <c:dPt>
            <c:idx val="10"/>
            <c:invertIfNegative val="0"/>
            <c:spPr>
              <a:solidFill>
                <a:srgbClr val="d9826f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d9826f"/>
              </a:solidFill>
              <a:ln w="0">
                <a:noFill/>
              </a:ln>
            </c:spPr>
          </c:dPt>
          <c:dLbls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'По товарам'!$B$5:$B$16</c:f>
              <c:strCache>
                <c:ptCount val="12"/>
                <c:pt idx="0">
                  <c:v>Кофе Бразилия, 250 г</c:v>
                </c:pt>
                <c:pt idx="1">
                  <c:v>Кофе Бразилия, 1 кг</c:v>
                </c:pt>
                <c:pt idx="2">
                  <c:v>Эспрессо-смесь, 1 кг</c:v>
                </c:pt>
                <c:pt idx="3">
                  <c:v>Кофе Эфиопия, 250 г</c:v>
                </c:pt>
                <c:pt idx="4">
                  <c:v>Кофе Колумбия, 250 г</c:v>
                </c:pt>
                <c:pt idx="5">
                  <c:v>Зелёный чай, 100 г</c:v>
                </c:pt>
                <c:pt idx="6">
                  <c:v>Травяной сбор, 100 г</c:v>
                </c:pt>
                <c:pt idx="7">
                  <c:v>Чёрный чай, 100 г</c:v>
                </c:pt>
                <c:pt idx="8">
                  <c:v>Кофемолка ручная</c:v>
                </c:pt>
                <c:pt idx="9">
                  <c:v>Френч-пресс 0,6 л</c:v>
                </c:pt>
                <c:pt idx="10">
                  <c:v>Фильтры бумажные, 100 шт</c:v>
                </c:pt>
                <c:pt idx="11">
                  <c:v>Набор кружек, 4 шт</c:v>
                </c:pt>
              </c:strCache>
            </c:strRef>
          </c:cat>
          <c:val>
            <c:numRef>
              <c:f>'По товарам'!$J$5:$J$16</c:f>
              <c:numCache>
                <c:formatCode>#,##0" €";[RED]\-#,##0" €";\–</c:formatCode>
                <c:ptCount val="12"/>
                <c:pt idx="0">
                  <c:v>1509.01194519411</c:v>
                </c:pt>
                <c:pt idx="1">
                  <c:v>1498.64961357118</c:v>
                </c:pt>
                <c:pt idx="2">
                  <c:v>1380.38012061048</c:v>
                </c:pt>
                <c:pt idx="3">
                  <c:v>1256.0282432627</c:v>
                </c:pt>
                <c:pt idx="4">
                  <c:v>832.743174395346</c:v>
                </c:pt>
                <c:pt idx="5">
                  <c:v>711.497527708722</c:v>
                </c:pt>
                <c:pt idx="6">
                  <c:v>426.392874045999</c:v>
                </c:pt>
                <c:pt idx="7">
                  <c:v>407.521170429997</c:v>
                </c:pt>
                <c:pt idx="8">
                  <c:v>127.249715654908</c:v>
                </c:pt>
                <c:pt idx="9">
                  <c:v>121.68462822486</c:v>
                </c:pt>
                <c:pt idx="10">
                  <c:v>-240.014606451612</c:v>
                </c:pt>
                <c:pt idx="11">
                  <c:v>-1090.55461664668</c:v>
                </c:pt>
              </c:numCache>
            </c:numRef>
          </c:val>
        </c:ser>
        <c:gapWidth val="150"/>
        <c:overlap val="0"/>
        <c:axId val="42741550"/>
        <c:axId val="57406141"/>
      </c:barChart>
      <c:catAx>
        <c:axId val="4274155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406141"/>
        <c:crosses val="autoZero"/>
        <c:auto val="1"/>
        <c:lblAlgn val="ctr"/>
        <c:lblOffset val="100"/>
        <c:noMultiLvlLbl val="0"/>
      </c:catAx>
      <c:valAx>
        <c:axId val="574061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7415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Выручка и прибыль по месяцам, 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'По месяцам'!B4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rgbClr val="9cc9a6"/>
            </a:solidFill>
            <a:ln w="28080">
              <a:solidFill>
                <a:srgbClr val="9cc9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'По месяцам'!$A$5:$A$16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'По месяцам'!$B$5:$B$16</c:f>
              <c:numCache>
                <c:formatCode>#,##0" €";[RED]\-#,##0" €";\–</c:formatCode>
                <c:ptCount val="12"/>
                <c:pt idx="0">
                  <c:v>3042.8</c:v>
                </c:pt>
                <c:pt idx="1">
                  <c:v>2636.5</c:v>
                </c:pt>
                <c:pt idx="2">
                  <c:v>2693.7</c:v>
                </c:pt>
                <c:pt idx="3">
                  <c:v>3371.4</c:v>
                </c:pt>
                <c:pt idx="4">
                  <c:v>3357.6</c:v>
                </c:pt>
                <c:pt idx="5">
                  <c:v>3252.2</c:v>
                </c:pt>
                <c:pt idx="6">
                  <c:v>3390.7</c:v>
                </c:pt>
                <c:pt idx="7">
                  <c:v>3816.78</c:v>
                </c:pt>
                <c:pt idx="8">
                  <c:v>3643.14</c:v>
                </c:pt>
                <c:pt idx="9">
                  <c:v>4416.51</c:v>
                </c:pt>
                <c:pt idx="10">
                  <c:v>4452.65</c:v>
                </c:pt>
                <c:pt idx="11">
                  <c:v>5657.61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'По месяцам'!G4</c:f>
              <c:strCache>
                <c:ptCount val="1"/>
                <c:pt idx="0">
                  <c:v>Прибыль</c:v>
                </c:pt>
              </c:strCache>
            </c:strRef>
          </c:tx>
          <c:spPr>
            <a:solidFill>
              <a:srgbClr val="243c32"/>
            </a:solidFill>
            <a:ln w="28080">
              <a:solidFill>
                <a:srgbClr val="243c3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'По месяцам'!$A$5:$A$16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'По месяцам'!$G$5:$G$16</c:f>
              <c:numCache>
                <c:formatCode>#,##0" €";[RED]\-#,##0" €";\–</c:formatCode>
                <c:ptCount val="12"/>
                <c:pt idx="0">
                  <c:v>775.0868</c:v>
                </c:pt>
                <c:pt idx="1">
                  <c:v>687.8065</c:v>
                </c:pt>
                <c:pt idx="2">
                  <c:v>562.7197</c:v>
                </c:pt>
                <c:pt idx="3">
                  <c:v>791.0434</c:v>
                </c:pt>
                <c:pt idx="4">
                  <c:v>658.5056</c:v>
                </c:pt>
                <c:pt idx="5">
                  <c:v>600.1082</c:v>
                </c:pt>
                <c:pt idx="6">
                  <c:v>461.9767</c:v>
                </c:pt>
                <c:pt idx="7">
                  <c:v>571.46118</c:v>
                </c:pt>
                <c:pt idx="8">
                  <c:v>318.82034</c:v>
                </c:pt>
                <c:pt idx="9">
                  <c:v>676.99631</c:v>
                </c:pt>
                <c:pt idx="10">
                  <c:v>178.94965</c:v>
                </c:pt>
                <c:pt idx="11">
                  <c:v>657.115410000001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0223382"/>
        <c:axId val="55289577"/>
      </c:lineChart>
      <c:catAx>
        <c:axId val="102233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289577"/>
        <c:crosses val="autoZero"/>
        <c:auto val="1"/>
        <c:lblAlgn val="ctr"/>
        <c:lblOffset val="100"/>
        <c:noMultiLvlLbl val="0"/>
      </c:catAx>
      <c:valAx>
        <c:axId val="55289577"/>
        <c:scaling>
          <c:orientation val="minMax"/>
        </c:scaling>
        <c:delete val="0"/>
        <c:axPos val="l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22338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Выручка и прибыль по месяцам, 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'По месяцам'!B4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rgbClr val="9cc9a6"/>
            </a:solidFill>
            <a:ln w="28080">
              <a:solidFill>
                <a:srgbClr val="9cc9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'По месяцам'!$A$5:$A$16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'По месяцам'!$B$5:$B$16</c:f>
              <c:numCache>
                <c:formatCode>#,##0" €";[RED]\-#,##0" €";\–</c:formatCode>
                <c:ptCount val="12"/>
                <c:pt idx="0">
                  <c:v>3042.8</c:v>
                </c:pt>
                <c:pt idx="1">
                  <c:v>2636.5</c:v>
                </c:pt>
                <c:pt idx="2">
                  <c:v>2693.7</c:v>
                </c:pt>
                <c:pt idx="3">
                  <c:v>3371.4</c:v>
                </c:pt>
                <c:pt idx="4">
                  <c:v>3357.6</c:v>
                </c:pt>
                <c:pt idx="5">
                  <c:v>3252.2</c:v>
                </c:pt>
                <c:pt idx="6">
                  <c:v>3390.7</c:v>
                </c:pt>
                <c:pt idx="7">
                  <c:v>3816.78</c:v>
                </c:pt>
                <c:pt idx="8">
                  <c:v>3643.14</c:v>
                </c:pt>
                <c:pt idx="9">
                  <c:v>4416.51</c:v>
                </c:pt>
                <c:pt idx="10">
                  <c:v>4452.65</c:v>
                </c:pt>
                <c:pt idx="11">
                  <c:v>5657.61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'По месяцам'!G4</c:f>
              <c:strCache>
                <c:ptCount val="1"/>
                <c:pt idx="0">
                  <c:v>Прибыль</c:v>
                </c:pt>
              </c:strCache>
            </c:strRef>
          </c:tx>
          <c:spPr>
            <a:solidFill>
              <a:srgbClr val="243c32"/>
            </a:solidFill>
            <a:ln w="28080">
              <a:solidFill>
                <a:srgbClr val="243c3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'По месяцам'!$A$5:$A$16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'По месяцам'!$G$5:$G$16</c:f>
              <c:numCache>
                <c:formatCode>#,##0" €";[RED]\-#,##0" €";\–</c:formatCode>
                <c:ptCount val="12"/>
                <c:pt idx="0">
                  <c:v>775.0868</c:v>
                </c:pt>
                <c:pt idx="1">
                  <c:v>687.8065</c:v>
                </c:pt>
                <c:pt idx="2">
                  <c:v>562.7197</c:v>
                </c:pt>
                <c:pt idx="3">
                  <c:v>791.0434</c:v>
                </c:pt>
                <c:pt idx="4">
                  <c:v>658.5056</c:v>
                </c:pt>
                <c:pt idx="5">
                  <c:v>600.1082</c:v>
                </c:pt>
                <c:pt idx="6">
                  <c:v>461.9767</c:v>
                </c:pt>
                <c:pt idx="7">
                  <c:v>571.46118</c:v>
                </c:pt>
                <c:pt idx="8">
                  <c:v>318.82034</c:v>
                </c:pt>
                <c:pt idx="9">
                  <c:v>676.99631</c:v>
                </c:pt>
                <c:pt idx="10">
                  <c:v>178.94965</c:v>
                </c:pt>
                <c:pt idx="11">
                  <c:v>657.115410000001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713205"/>
        <c:axId val="95165825"/>
      </c:lineChart>
      <c:catAx>
        <c:axId val="77132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165825"/>
        <c:crosses val="autoZero"/>
        <c:auto val="1"/>
        <c:lblAlgn val="ctr"/>
        <c:lblOffset val="100"/>
        <c:noMultiLvlLbl val="0"/>
      </c:catAx>
      <c:valAx>
        <c:axId val="95165825"/>
        <c:scaling>
          <c:orientation val="minMax"/>
        </c:scaling>
        <c:delete val="0"/>
        <c:axPos val="l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1320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0</xdr:rowOff>
    </xdr:from>
    <xdr:to>
      <xdr:col>5</xdr:col>
      <xdr:colOff>168840</xdr:colOff>
      <xdr:row>34</xdr:row>
      <xdr:rowOff>1080</xdr:rowOff>
    </xdr:to>
    <xdr:graphicFrame>
      <xdr:nvGraphicFramePr>
        <xdr:cNvPr id="0" name="Chart 1"/>
        <xdr:cNvGraphicFramePr/>
      </xdr:nvGraphicFramePr>
      <xdr:xfrm>
        <a:off x="141120" y="455292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17</xdr:row>
      <xdr:rowOff>0</xdr:rowOff>
    </xdr:from>
    <xdr:to>
      <xdr:col>10</xdr:col>
      <xdr:colOff>168480</xdr:colOff>
      <xdr:row>34</xdr:row>
      <xdr:rowOff>1080</xdr:rowOff>
    </xdr:to>
    <xdr:graphicFrame>
      <xdr:nvGraphicFramePr>
        <xdr:cNvPr id="1" name="Chart 2"/>
        <xdr:cNvGraphicFramePr/>
      </xdr:nvGraphicFramePr>
      <xdr:xfrm>
        <a:off x="4933800" y="455292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18</xdr:row>
      <xdr:rowOff>0</xdr:rowOff>
    </xdr:from>
    <xdr:to>
      <xdr:col>14</xdr:col>
      <xdr:colOff>149400</xdr:colOff>
      <xdr:row>32</xdr:row>
      <xdr:rowOff>22320</xdr:rowOff>
    </xdr:to>
    <xdr:graphicFrame>
      <xdr:nvGraphicFramePr>
        <xdr:cNvPr id="2" name="Chart 1"/>
        <xdr:cNvGraphicFramePr/>
      </xdr:nvGraphicFramePr>
      <xdr:xfrm>
        <a:off x="4229280" y="380052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K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22"/>
    <col collapsed="false" customWidth="true" hidden="false" outlineLevel="0" max="11" min="8" style="0" width="14"/>
    <col collapsed="false" customWidth="true" hidden="false" outlineLevel="0" max="12" min="12" style="0" width="2"/>
  </cols>
  <sheetData>
    <row r="1" customFormat="false" ht="25.5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1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1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15" hidden="false" customHeight="true" outlineLevel="0" collapsed="false">
      <c r="A7" s="1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</row>
    <row r="8" customFormat="false" ht="30" hidden="false" customHeight="true" outlineLevel="0" collapsed="false">
      <c r="A8" s="1"/>
      <c r="B8" s="6" t="s">
        <v>5</v>
      </c>
      <c r="C8" s="6"/>
      <c r="D8" s="7" t="s">
        <v>6</v>
      </c>
      <c r="E8" s="7"/>
      <c r="F8" s="7" t="s">
        <v>7</v>
      </c>
      <c r="G8" s="7"/>
      <c r="H8" s="8" t="s">
        <v>8</v>
      </c>
      <c r="I8" s="8"/>
      <c r="J8" s="8" t="s">
        <v>9</v>
      </c>
      <c r="K8" s="8"/>
    </row>
    <row r="9" customFormat="false" ht="30" hidden="false" customHeight="true" outlineLevel="0" collapsed="false">
      <c r="A9" s="1"/>
      <c r="B9" s="9" t="n">
        <f aca="false">'По товарам'!E17</f>
        <v>43731.59</v>
      </c>
      <c r="C9" s="9"/>
      <c r="D9" s="10" t="n">
        <f aca="false">'По товарам'!J17</f>
        <v>6940.58979</v>
      </c>
      <c r="E9" s="10"/>
      <c r="F9" s="11" t="n">
        <f aca="false">'По месяцам'!B25</f>
        <v>0.734954018870178</v>
      </c>
      <c r="G9" s="11"/>
      <c r="H9" s="12" t="n">
        <f aca="false">'По месяцам'!C25</f>
        <v>-0.253035318197503</v>
      </c>
      <c r="I9" s="12"/>
      <c r="J9" s="13" t="n">
        <f aca="false">COUNTIF('По товарам'!J5:J16,"&lt;0")</f>
        <v>2</v>
      </c>
      <c r="K9" s="13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customFormat="false" ht="15" hidden="false" customHeight="true" outlineLevel="0" collapsed="false">
      <c r="A11" s="1"/>
      <c r="B11" s="4" t="s">
        <v>10</v>
      </c>
      <c r="C11" s="4"/>
      <c r="D11" s="4"/>
      <c r="E11" s="4"/>
      <c r="F11" s="4"/>
      <c r="G11" s="4"/>
      <c r="H11" s="4"/>
      <c r="I11" s="4"/>
      <c r="J11" s="4"/>
      <c r="K11" s="4"/>
    </row>
    <row r="12" customFormat="false" ht="30" hidden="false" customHeight="true" outlineLevel="0" collapsed="false">
      <c r="A12" s="1"/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0" hidden="false" customHeight="true" outlineLevel="0" collapsed="false">
      <c r="A13" s="1"/>
      <c r="B13" s="5" t="s">
        <v>12</v>
      </c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8" hidden="false" customHeight="true" outlineLevel="0" collapsed="false">
      <c r="A14" s="1"/>
      <c r="B14" s="5" t="s">
        <v>13</v>
      </c>
      <c r="C14" s="5"/>
      <c r="D14" s="5"/>
      <c r="E14" s="5"/>
      <c r="F14" s="5"/>
      <c r="G14" s="5"/>
      <c r="H14" s="5"/>
      <c r="I14" s="5"/>
      <c r="J14" s="5"/>
      <c r="K14" s="5"/>
    </row>
    <row r="15" customFormat="false" ht="30" hidden="false" customHeight="true" outlineLevel="0" collapsed="false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customFormat="false" ht="15" hidden="false" customHeight="true" outlineLevel="0" collapsed="false">
      <c r="A17" s="1"/>
      <c r="B17" s="4" t="s">
        <v>15</v>
      </c>
      <c r="C17" s="4"/>
      <c r="D17" s="4"/>
      <c r="E17" s="4"/>
      <c r="F17" s="4"/>
      <c r="G17" s="4"/>
      <c r="H17" s="4"/>
      <c r="I17" s="4"/>
      <c r="J17" s="4"/>
      <c r="K17" s="4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5" hidden="false" customHeight="true" outlineLevel="0" collapsed="false">
      <c r="A37" s="1"/>
      <c r="B37" s="4" t="s">
        <v>16</v>
      </c>
      <c r="C37" s="4"/>
      <c r="D37" s="4"/>
      <c r="E37" s="4"/>
      <c r="F37" s="4"/>
      <c r="G37" s="4"/>
      <c r="H37" s="4"/>
      <c r="I37" s="4"/>
      <c r="J37" s="4"/>
      <c r="K37" s="4"/>
    </row>
    <row r="38" customFormat="false" ht="19.5" hidden="false" customHeight="true" outlineLevel="0" collapsed="false">
      <c r="A38" s="1"/>
      <c r="B38" s="5" t="s">
        <v>17</v>
      </c>
      <c r="C38" s="5"/>
      <c r="D38" s="5"/>
      <c r="E38" s="5"/>
      <c r="F38" s="5"/>
      <c r="G38" s="5"/>
      <c r="H38" s="5"/>
      <c r="I38" s="5"/>
      <c r="J38" s="5"/>
      <c r="K38" s="5"/>
    </row>
    <row r="39" customFormat="false" ht="19.5" hidden="false" customHeight="true" outlineLevel="0" collapsed="false">
      <c r="A39" s="1"/>
      <c r="B39" s="5" t="s">
        <v>18</v>
      </c>
      <c r="C39" s="5"/>
      <c r="D39" s="5"/>
      <c r="E39" s="5"/>
      <c r="F39" s="5"/>
      <c r="G39" s="5"/>
      <c r="H39" s="5"/>
      <c r="I39" s="5"/>
      <c r="J39" s="5"/>
      <c r="K39" s="5"/>
    </row>
    <row r="40" customFormat="false" ht="19.5" hidden="false" customHeight="true" outlineLevel="0" collapsed="false">
      <c r="A40" s="1"/>
      <c r="B40" s="5" t="s">
        <v>19</v>
      </c>
      <c r="C40" s="5"/>
      <c r="D40" s="5"/>
      <c r="E40" s="5"/>
      <c r="F40" s="5"/>
      <c r="G40" s="5"/>
      <c r="H40" s="5"/>
      <c r="I40" s="5"/>
      <c r="J40" s="5"/>
      <c r="K40" s="5"/>
    </row>
    <row r="41" customFormat="false" ht="19.5" hidden="false" customHeight="true" outlineLevel="0" collapsed="false">
      <c r="A41" s="1"/>
      <c r="B41" s="5" t="s">
        <v>20</v>
      </c>
      <c r="C41" s="5"/>
      <c r="D41" s="5"/>
      <c r="E41" s="5"/>
      <c r="F41" s="5"/>
      <c r="G41" s="5"/>
      <c r="H41" s="5"/>
      <c r="I41" s="5"/>
      <c r="J41" s="5"/>
      <c r="K41" s="5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true" outlineLevel="0" collapsed="false">
      <c r="A43" s="1"/>
      <c r="B43" s="4" t="s">
        <v>21</v>
      </c>
      <c r="C43" s="4"/>
      <c r="D43" s="4"/>
      <c r="E43" s="4"/>
      <c r="F43" s="4"/>
      <c r="G43" s="4"/>
      <c r="H43" s="4"/>
      <c r="I43" s="4"/>
      <c r="J43" s="4"/>
      <c r="K43" s="4"/>
    </row>
    <row r="44" customFormat="false" ht="18" hidden="false" customHeight="true" outlineLevel="0" collapsed="false">
      <c r="A44" s="1"/>
      <c r="B44" s="5" t="s">
        <v>22</v>
      </c>
      <c r="C44" s="5"/>
      <c r="D44" s="5"/>
      <c r="E44" s="5"/>
      <c r="F44" s="5"/>
      <c r="G44" s="5"/>
      <c r="H44" s="5"/>
      <c r="I44" s="5"/>
      <c r="J44" s="5"/>
      <c r="K44" s="5"/>
    </row>
    <row r="45" customFormat="false" ht="18" hidden="false" customHeight="true" outlineLevel="0" collapsed="false">
      <c r="A45" s="1"/>
      <c r="B45" s="5" t="s">
        <v>23</v>
      </c>
      <c r="C45" s="5"/>
      <c r="D45" s="5"/>
      <c r="E45" s="5"/>
      <c r="F45" s="5"/>
      <c r="G45" s="5"/>
      <c r="H45" s="5"/>
      <c r="I45" s="5"/>
      <c r="J45" s="5"/>
      <c r="K45" s="5"/>
    </row>
    <row r="46" customFormat="false" ht="18" hidden="false" customHeight="true" outlineLevel="0" collapsed="false">
      <c r="A46" s="1"/>
      <c r="B46" s="5" t="s">
        <v>24</v>
      </c>
      <c r="C46" s="5"/>
      <c r="D46" s="5"/>
      <c r="E46" s="5"/>
      <c r="F46" s="5"/>
      <c r="G46" s="5"/>
      <c r="H46" s="5"/>
      <c r="I46" s="5"/>
      <c r="J46" s="5"/>
      <c r="K46" s="5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15" hidden="false" customHeight="true" outlineLevel="0" collapsed="false">
      <c r="A48" s="1"/>
      <c r="B48" s="4" t="s">
        <v>25</v>
      </c>
      <c r="C48" s="4"/>
      <c r="D48" s="4"/>
      <c r="E48" s="4"/>
      <c r="F48" s="4"/>
      <c r="G48" s="4"/>
      <c r="H48" s="4"/>
      <c r="I48" s="4"/>
      <c r="J48" s="4"/>
      <c r="K48" s="4"/>
    </row>
    <row r="49" customFormat="false" ht="18" hidden="false" customHeight="true" outlineLevel="0" collapsed="false">
      <c r="A49" s="1"/>
      <c r="B49" s="14" t="s">
        <v>26</v>
      </c>
      <c r="C49" s="14"/>
      <c r="D49" s="14"/>
      <c r="E49" s="14"/>
      <c r="F49" s="14"/>
      <c r="G49" s="14"/>
      <c r="H49" s="14"/>
      <c r="I49" s="14"/>
      <c r="J49" s="14"/>
      <c r="K49" s="14"/>
    </row>
    <row r="50" customFormat="false" ht="18" hidden="false" customHeight="true" outlineLevel="0" collapsed="false">
      <c r="A50" s="1"/>
      <c r="B50" s="14" t="s">
        <v>27</v>
      </c>
      <c r="C50" s="14"/>
      <c r="D50" s="14"/>
      <c r="E50" s="14"/>
      <c r="F50" s="14"/>
      <c r="G50" s="14"/>
      <c r="H50" s="14"/>
      <c r="I50" s="14"/>
      <c r="J50" s="14"/>
      <c r="K50" s="14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true" outlineLevel="0" collapsed="false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"/>
    </row>
  </sheetData>
  <mergeCells count="32">
    <mergeCell ref="B4:K4"/>
    <mergeCell ref="B5:K5"/>
    <mergeCell ref="B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1:K11"/>
    <mergeCell ref="B12:K12"/>
    <mergeCell ref="B13:K13"/>
    <mergeCell ref="B14:K14"/>
    <mergeCell ref="B15:K15"/>
    <mergeCell ref="B17:K17"/>
    <mergeCell ref="B37:K37"/>
    <mergeCell ref="B38:K38"/>
    <mergeCell ref="B39:K39"/>
    <mergeCell ref="B40:K40"/>
    <mergeCell ref="B41:K41"/>
    <mergeCell ref="B43:K43"/>
    <mergeCell ref="B44:K44"/>
    <mergeCell ref="B45:K45"/>
    <mergeCell ref="B46:K46"/>
    <mergeCell ref="B48:K48"/>
    <mergeCell ref="B49:K49"/>
    <mergeCell ref="B50:K50"/>
    <mergeCell ref="A52:J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C9A6"/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4" min="3" style="0" width="40"/>
    <col collapsed="false" customWidth="true" hidden="false" outlineLevel="0" max="5" min="5" style="0" width="11"/>
    <col collapsed="false" customWidth="true" hidden="false" outlineLevel="0" max="6" min="6" style="0" width="46"/>
  </cols>
  <sheetData>
    <row r="1" customFormat="false" ht="25.5" hidden="false" customHeight="true" outlineLevel="0" collapsed="false">
      <c r="A1" s="1"/>
      <c r="B1" s="2" t="s">
        <v>29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30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0" hidden="false" customHeight="true" outlineLevel="0" collapsed="false">
      <c r="A4" s="1"/>
      <c r="B4" s="16" t="s">
        <v>31</v>
      </c>
      <c r="C4" s="16" t="s">
        <v>32</v>
      </c>
      <c r="D4" s="16" t="s">
        <v>33</v>
      </c>
      <c r="E4" s="16" t="s">
        <v>34</v>
      </c>
      <c r="F4" s="16" t="s">
        <v>35</v>
      </c>
    </row>
    <row r="5" customFormat="false" ht="43.5" hidden="false" customHeight="true" outlineLevel="0" collapsed="false">
      <c r="A5" s="1"/>
      <c r="B5" s="17" t="n">
        <v>1</v>
      </c>
      <c r="C5" s="18" t="s">
        <v>36</v>
      </c>
      <c r="D5" s="18" t="s">
        <v>37</v>
      </c>
      <c r="E5" s="19" t="n">
        <v>0.0208333333333333</v>
      </c>
      <c r="F5" s="20" t="s">
        <v>38</v>
      </c>
    </row>
    <row r="6" customFormat="false" ht="43.5" hidden="false" customHeight="true" outlineLevel="0" collapsed="false">
      <c r="A6" s="1"/>
      <c r="B6" s="21" t="n">
        <v>2</v>
      </c>
      <c r="C6" s="22" t="s">
        <v>39</v>
      </c>
      <c r="D6" s="22" t="s">
        <v>40</v>
      </c>
      <c r="E6" s="23" t="n">
        <v>0.0625</v>
      </c>
      <c r="F6" s="24" t="s">
        <v>41</v>
      </c>
    </row>
    <row r="7" customFormat="false" ht="43.5" hidden="false" customHeight="true" outlineLevel="0" collapsed="false">
      <c r="A7" s="1"/>
      <c r="B7" s="17" t="n">
        <v>3</v>
      </c>
      <c r="C7" s="18" t="s">
        <v>42</v>
      </c>
      <c r="D7" s="18" t="s">
        <v>43</v>
      </c>
      <c r="E7" s="19" t="n">
        <v>0.0833333333333333</v>
      </c>
      <c r="F7" s="20" t="s">
        <v>44</v>
      </c>
    </row>
    <row r="8" customFormat="false" ht="43.5" hidden="false" customHeight="true" outlineLevel="0" collapsed="false">
      <c r="A8" s="1"/>
      <c r="B8" s="21" t="n">
        <v>4</v>
      </c>
      <c r="C8" s="22" t="s">
        <v>45</v>
      </c>
      <c r="D8" s="22" t="s">
        <v>46</v>
      </c>
      <c r="E8" s="23" t="n">
        <v>0.03125</v>
      </c>
      <c r="F8" s="24" t="s">
        <v>47</v>
      </c>
    </row>
    <row r="9" customFormat="false" ht="43.5" hidden="false" customHeight="true" outlineLevel="0" collapsed="false">
      <c r="A9" s="1"/>
      <c r="B9" s="17" t="n">
        <v>5</v>
      </c>
      <c r="C9" s="18" t="s">
        <v>48</v>
      </c>
      <c r="D9" s="18" t="s">
        <v>49</v>
      </c>
      <c r="E9" s="19" t="n">
        <v>0.104166666666667</v>
      </c>
      <c r="F9" s="20" t="s">
        <v>50</v>
      </c>
    </row>
    <row r="10" customFormat="false" ht="43.5" hidden="false" customHeight="true" outlineLevel="0" collapsed="false">
      <c r="A10" s="1"/>
      <c r="B10" s="21" t="n">
        <v>6</v>
      </c>
      <c r="C10" s="22" t="s">
        <v>51</v>
      </c>
      <c r="D10" s="22" t="s">
        <v>52</v>
      </c>
      <c r="E10" s="23" t="n">
        <v>0.0625</v>
      </c>
      <c r="F10" s="24" t="s">
        <v>53</v>
      </c>
    </row>
    <row r="11" customFormat="false" ht="43.5" hidden="false" customHeight="true" outlineLevel="0" collapsed="false">
      <c r="A11" s="1"/>
      <c r="B11" s="17" t="n">
        <v>7</v>
      </c>
      <c r="C11" s="18" t="s">
        <v>54</v>
      </c>
      <c r="D11" s="18" t="s">
        <v>55</v>
      </c>
      <c r="E11" s="19" t="n">
        <v>0.0208333333333333</v>
      </c>
      <c r="F11" s="20" t="s">
        <v>56</v>
      </c>
    </row>
    <row r="12" customFormat="false" ht="43.5" hidden="false" customHeight="true" outlineLevel="0" collapsed="false">
      <c r="A12" s="1"/>
      <c r="B12" s="21" t="n">
        <v>8</v>
      </c>
      <c r="C12" s="22" t="s">
        <v>57</v>
      </c>
      <c r="D12" s="22" t="s">
        <v>58</v>
      </c>
      <c r="E12" s="23" t="n">
        <v>0.104166666666667</v>
      </c>
      <c r="F12" s="24"/>
    </row>
    <row r="13" customFormat="false" ht="43.5" hidden="false" customHeight="true" outlineLevel="0" collapsed="false">
      <c r="A13" s="1"/>
      <c r="B13" s="17" t="n">
        <v>9</v>
      </c>
      <c r="C13" s="18" t="s">
        <v>59</v>
      </c>
      <c r="D13" s="18" t="s">
        <v>60</v>
      </c>
      <c r="E13" s="19" t="n">
        <v>0.0208333333333333</v>
      </c>
      <c r="F13" s="20" t="s">
        <v>61</v>
      </c>
    </row>
    <row r="14" customFormat="false" ht="15" hidden="false" customHeight="false" outlineLevel="0" collapsed="false">
      <c r="A14" s="1"/>
      <c r="B14" s="1"/>
      <c r="C14" s="1"/>
      <c r="D14" s="25" t="s">
        <v>62</v>
      </c>
      <c r="E14" s="26" t="n">
        <f aca="false">SUM(E5:E13)</f>
        <v>0.510416666666667</v>
      </c>
      <c r="F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</row>
    <row r="16" customFormat="false" ht="15" hidden="false" customHeight="false" outlineLevel="0" collapsed="false">
      <c r="A16" s="1"/>
      <c r="B16" s="1"/>
      <c r="C16" s="27" t="s">
        <v>63</v>
      </c>
      <c r="D16" s="1"/>
      <c r="E16" s="1"/>
      <c r="F16" s="1"/>
    </row>
    <row r="17" customFormat="false" ht="15" hidden="false" customHeight="false" outlineLevel="0" collapsed="false">
      <c r="A17" s="1"/>
      <c r="B17" s="1"/>
      <c r="C17" s="28" t="s">
        <v>64</v>
      </c>
      <c r="D17" s="28"/>
      <c r="E17" s="29" t="n">
        <f aca="false">SUM(Заказы!$H$5:$H$2373)</f>
        <v>43731.59</v>
      </c>
      <c r="F17" s="1"/>
    </row>
    <row r="18" customFormat="false" ht="15" hidden="false" customHeight="false" outlineLevel="0" collapsed="false">
      <c r="A18" s="1"/>
      <c r="B18" s="1"/>
      <c r="C18" s="28" t="s">
        <v>65</v>
      </c>
      <c r="D18" s="28"/>
      <c r="E18" s="29" t="n">
        <f aca="false">'По товарам'!E17</f>
        <v>43731.59</v>
      </c>
      <c r="F18" s="1"/>
    </row>
    <row r="19" customFormat="false" ht="15" hidden="false" customHeight="false" outlineLevel="0" collapsed="false">
      <c r="A19" s="1"/>
      <c r="B19" s="1"/>
      <c r="C19" s="28" t="s">
        <v>66</v>
      </c>
      <c r="D19" s="28"/>
      <c r="E19" s="29" t="n">
        <f aca="false">'По месяцам'!B17</f>
        <v>43731.59</v>
      </c>
      <c r="F19" s="1"/>
    </row>
    <row r="20" customFormat="false" ht="15" hidden="false" customHeight="false" outlineLevel="0" collapsed="false">
      <c r="A20" s="1"/>
      <c r="B20" s="1"/>
      <c r="C20" s="30" t="str">
        <f aca="false">IF(AND(ROUND(E17-E18,2)=0,ROUND(E17-E19,2)=0),"✔ Все три суммы совпадают","✖ Суммы расходятся, проверить")</f>
        <v>✔ Все три суммы совпадают</v>
      </c>
      <c r="D20" s="1"/>
      <c r="E20" s="1"/>
      <c r="F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</row>
    <row r="22" customFormat="false" ht="15" hidden="false" customHeight="true" outlineLevel="0" collapsed="false">
      <c r="A22" s="15" t="s">
        <v>28</v>
      </c>
      <c r="B22" s="15"/>
      <c r="C22" s="15"/>
      <c r="D22" s="15"/>
      <c r="E22" s="15"/>
      <c r="F22" s="1"/>
    </row>
  </sheetData>
  <mergeCells count="1"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8" min="5" style="0" width="12"/>
    <col collapsed="false" customWidth="true" hidden="false" outlineLevel="0" max="9" min="9" style="0" width="11"/>
    <col collapsed="false" customWidth="true" hidden="false" outlineLevel="0" max="11" min="10" style="0" width="12"/>
    <col collapsed="false" customWidth="true" hidden="false" outlineLevel="0" max="13" min="12" style="0" width="10"/>
  </cols>
  <sheetData>
    <row r="1" customFormat="false" ht="25.5" hidden="false" customHeight="true" outlineLevel="0" collapsed="false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3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33.75" hidden="false" customHeight="true" outlineLevel="0" collapsed="false">
      <c r="A4" s="16" t="s">
        <v>68</v>
      </c>
      <c r="B4" s="16" t="s">
        <v>69</v>
      </c>
      <c r="C4" s="16" t="s">
        <v>70</v>
      </c>
      <c r="D4" s="16" t="s">
        <v>71</v>
      </c>
      <c r="E4" s="16" t="s">
        <v>5</v>
      </c>
      <c r="F4" s="16" t="s">
        <v>72</v>
      </c>
      <c r="G4" s="16" t="s">
        <v>73</v>
      </c>
      <c r="H4" s="16" t="s">
        <v>74</v>
      </c>
      <c r="I4" s="16" t="s">
        <v>75</v>
      </c>
      <c r="J4" s="16" t="s">
        <v>76</v>
      </c>
      <c r="K4" s="16" t="s">
        <v>77</v>
      </c>
      <c r="L4" s="16" t="s">
        <v>78</v>
      </c>
      <c r="M4" s="16" t="s">
        <v>79</v>
      </c>
    </row>
    <row r="5" customFormat="false" ht="15" hidden="false" customHeight="false" outlineLevel="0" collapsed="false">
      <c r="A5" s="31" t="s">
        <v>80</v>
      </c>
      <c r="B5" s="31" t="str">
        <f aca="false">INDEX(Справочник!$B$5:$B$16,MATCH(A5,Справочник!$A$5:$A$16,0))</f>
        <v>Кофе Бразилия, 250 г</v>
      </c>
      <c r="C5" s="31" t="str">
        <f aca="false">INDEX(Справочник!$C$5:$C$16,MATCH(A5,Справочник!$A$5:$A$16,0))</f>
        <v>Кофе</v>
      </c>
      <c r="D5" s="32" t="n">
        <f aca="false">SUMIFS(Заказы!$D$5:$D$2373,Заказы!$C$5:$C$2373,A5)</f>
        <v>602</v>
      </c>
      <c r="E5" s="33" t="n">
        <f aca="false">SUMIFS(Заказы!$H$5:$H$2373,Заказы!$C$5:$C$2373,A5)</f>
        <v>5754.375</v>
      </c>
      <c r="F5" s="33" t="n">
        <f aca="false">SUMIFS(Заказы!$J$5:$J$2373,Заказы!$C$5:$C$2373,A5)</f>
        <v>2528.4</v>
      </c>
      <c r="G5" s="33" t="n">
        <f aca="false">SUMIFS(Заказы!$K$5:$K$2373,Заказы!$C$5:$C$2373,A5)</f>
        <v>541.8</v>
      </c>
      <c r="H5" s="33" t="n">
        <f aca="false">E5*Расходы!$G$5</f>
        <v>109.333125</v>
      </c>
      <c r="I5" s="33" t="n">
        <f aca="false">E5/$E$17*Расходы!$D$17</f>
        <v>1065.82992980589</v>
      </c>
      <c r="J5" s="34" t="n">
        <f aca="false">E5-F5-G5-H5-I5</f>
        <v>1509.01194519411</v>
      </c>
      <c r="K5" s="35" t="n">
        <f aca="false">IF(E5=0,0,J5/E5)</f>
        <v>0.262237331629258</v>
      </c>
      <c r="L5" s="36" t="n">
        <f aca="false">IF(SUMIFS(Заказы!$G$5:$G$2373,Заказы!$C$5:$C$2373,A5)=0,0,1-E5/SUMIFS(Заказы!$G$5:$G$2373,Заказы!$C$5:$C$2373,A5))</f>
        <v>0.034468438538206</v>
      </c>
      <c r="M5" s="37" t="n">
        <f aca="false">RANK(J5,$J$5:$J$16)</f>
        <v>1</v>
      </c>
    </row>
    <row r="6" customFormat="false" ht="15" hidden="false" customHeight="false" outlineLevel="0" collapsed="false">
      <c r="A6" s="38" t="s">
        <v>81</v>
      </c>
      <c r="B6" s="38" t="str">
        <f aca="false">INDEX(Справочник!$B$5:$B$16,MATCH(A6,Справочник!$A$5:$A$16,0))</f>
        <v>Кофе Бразилия, 1 кг</v>
      </c>
      <c r="C6" s="38" t="str">
        <f aca="false">INDEX(Справочник!$C$5:$C$16,MATCH(A6,Справочник!$A$5:$A$16,0))</f>
        <v>Кофе</v>
      </c>
      <c r="D6" s="39" t="n">
        <f aca="false">SUMIFS(Заказы!$D$5:$D$2373,Заказы!$C$5:$C$2373,A6)</f>
        <v>252</v>
      </c>
      <c r="E6" s="40" t="n">
        <f aca="false">SUMIFS(Заказы!$H$5:$H$2373,Заказы!$C$5:$C$2373,A6)</f>
        <v>7329.985</v>
      </c>
      <c r="F6" s="40" t="n">
        <f aca="false">SUMIFS(Заказы!$J$5:$J$2373,Заказы!$C$5:$C$2373,A6)</f>
        <v>3729.6</v>
      </c>
      <c r="G6" s="40" t="n">
        <f aca="false">SUMIFS(Заказы!$K$5:$K$2373,Заказы!$C$5:$C$2373,A6)</f>
        <v>604.8</v>
      </c>
      <c r="H6" s="40" t="n">
        <f aca="false">E6*Расходы!$G$5</f>
        <v>139.269715</v>
      </c>
      <c r="I6" s="40" t="n">
        <f aca="false">E6/$E$17*Расходы!$D$17</f>
        <v>1357.66567142882</v>
      </c>
      <c r="J6" s="41" t="n">
        <f aca="false">E6-F6-G6-H6-I6</f>
        <v>1498.64961357118</v>
      </c>
      <c r="K6" s="42" t="n">
        <f aca="false">IF(E6=0,0,J6/E6)</f>
        <v>0.204454663082009</v>
      </c>
      <c r="L6" s="43" t="n">
        <f aca="false">IF(SUMIFS(Заказы!$G$5:$G$2373,Заказы!$C$5:$C$2373,A6)=0,0,1-E6/SUMIFS(Заказы!$G$5:$G$2373,Заказы!$C$5:$C$2373,A6))</f>
        <v>0.0271825396825396</v>
      </c>
      <c r="M6" s="44" t="n">
        <f aca="false">RANK(J6,$J$5:$J$16)</f>
        <v>2</v>
      </c>
    </row>
    <row r="7" customFormat="false" ht="15" hidden="false" customHeight="false" outlineLevel="0" collapsed="false">
      <c r="A7" s="31" t="s">
        <v>82</v>
      </c>
      <c r="B7" s="31" t="str">
        <f aca="false">INDEX(Справочник!$B$5:$B$16,MATCH(A7,Справочник!$A$5:$A$16,0))</f>
        <v>Эспрессо-смесь, 1 кг</v>
      </c>
      <c r="C7" s="31" t="str">
        <f aca="false">INDEX(Справочник!$C$5:$C$16,MATCH(A7,Справочник!$A$5:$A$16,0))</f>
        <v>Кофе</v>
      </c>
      <c r="D7" s="32" t="n">
        <f aca="false">SUMIFS(Заказы!$D$5:$D$2373,Заказы!$C$5:$C$2373,A7)</f>
        <v>238</v>
      </c>
      <c r="E7" s="33" t="n">
        <f aca="false">SUMIFS(Заказы!$H$5:$H$2373,Заказы!$C$5:$C$2373,A7)</f>
        <v>7387.2</v>
      </c>
      <c r="F7" s="33" t="n">
        <f aca="false">SUMIFS(Заказы!$J$5:$J$2373,Заказы!$C$5:$C$2373,A7)</f>
        <v>3927</v>
      </c>
      <c r="G7" s="33" t="n">
        <f aca="false">SUMIFS(Заказы!$K$5:$K$2373,Заказы!$C$5:$C$2373,A7)</f>
        <v>571.2</v>
      </c>
      <c r="H7" s="33" t="n">
        <f aca="false">E7*Расходы!$G$5</f>
        <v>140.3568</v>
      </c>
      <c r="I7" s="33" t="n">
        <f aca="false">E7/$E$17*Расходы!$D$17</f>
        <v>1368.26307938952</v>
      </c>
      <c r="J7" s="34" t="n">
        <f aca="false">E7-F7-G7-H7-I7</f>
        <v>1380.38012061048</v>
      </c>
      <c r="K7" s="35" t="n">
        <f aca="false">IF(E7=0,0,J7/E7)</f>
        <v>0.186861073290351</v>
      </c>
      <c r="L7" s="36" t="n">
        <f aca="false">IF(SUMIFS(Заказы!$G$5:$G$2373,Заказы!$C$5:$C$2373,A7)=0,0,1-E7/SUMIFS(Заказы!$G$5:$G$2373,Заказы!$C$5:$C$2373,A7))</f>
        <v>0.0300420168067227</v>
      </c>
      <c r="M7" s="37" t="n">
        <f aca="false">RANK(J7,$J$5:$J$16)</f>
        <v>3</v>
      </c>
    </row>
    <row r="8" customFormat="false" ht="15" hidden="false" customHeight="false" outlineLevel="0" collapsed="false">
      <c r="A8" s="38" t="s">
        <v>83</v>
      </c>
      <c r="B8" s="38" t="str">
        <f aca="false">INDEX(Справочник!$B$5:$B$16,MATCH(A8,Справочник!$A$5:$A$16,0))</f>
        <v>Кофе Эфиопия, 250 г</v>
      </c>
      <c r="C8" s="38" t="str">
        <f aca="false">INDEX(Справочник!$C$5:$C$16,MATCH(A8,Справочник!$A$5:$A$16,0))</f>
        <v>Кофе</v>
      </c>
      <c r="D8" s="39" t="n">
        <f aca="false">SUMIFS(Заказы!$D$5:$D$2373,Заказы!$C$5:$C$2373,A8)</f>
        <v>444</v>
      </c>
      <c r="E8" s="40" t="n">
        <f aca="false">SUMIFS(Заказы!$H$5:$H$2373,Заказы!$C$5:$C$2373,A8)</f>
        <v>4926.025</v>
      </c>
      <c r="F8" s="40" t="n">
        <f aca="false">SUMIFS(Заказы!$J$5:$J$2373,Заказы!$C$5:$C$2373,A8)</f>
        <v>2264.4</v>
      </c>
      <c r="G8" s="40" t="n">
        <f aca="false">SUMIFS(Заказы!$K$5:$K$2373,Заказы!$C$5:$C$2373,A8)</f>
        <v>399.6</v>
      </c>
      <c r="H8" s="40" t="n">
        <f aca="false">E8*Расходы!$G$5</f>
        <v>93.594475</v>
      </c>
      <c r="I8" s="40" t="n">
        <f aca="false">E8/$E$17*Расходы!$D$17</f>
        <v>912.402281737298</v>
      </c>
      <c r="J8" s="41" t="n">
        <f aca="false">E8-F8-G8-H8-I8</f>
        <v>1256.0282432627</v>
      </c>
      <c r="K8" s="42" t="n">
        <f aca="false">IF(E8=0,0,J8/E8)</f>
        <v>0.254978048885806</v>
      </c>
      <c r="L8" s="43" t="n">
        <f aca="false">IF(SUMIFS(Заказы!$G$5:$G$2373,Заказы!$C$5:$C$2373,A8)=0,0,1-E8/SUMIFS(Заказы!$G$5:$G$2373,Заказы!$C$5:$C$2373,A8))</f>
        <v>0.0352477477477479</v>
      </c>
      <c r="M8" s="44" t="n">
        <f aca="false">RANK(J8,$J$5:$J$16)</f>
        <v>4</v>
      </c>
    </row>
    <row r="9" customFormat="false" ht="15" hidden="false" customHeight="false" outlineLevel="0" collapsed="false">
      <c r="A9" s="31" t="s">
        <v>84</v>
      </c>
      <c r="B9" s="31" t="str">
        <f aca="false">INDEX(Справочник!$B$5:$B$16,MATCH(A9,Справочник!$A$5:$A$16,0))</f>
        <v>Кофе Колумбия, 250 г</v>
      </c>
      <c r="C9" s="31" t="str">
        <f aca="false">INDEX(Справочник!$C$5:$C$16,MATCH(A9,Справочник!$A$5:$A$16,0))</f>
        <v>Кофе</v>
      </c>
      <c r="D9" s="32" t="n">
        <f aca="false">SUMIFS(Заказы!$D$5:$D$2373,Заказы!$C$5:$C$2373,A9)</f>
        <v>336</v>
      </c>
      <c r="E9" s="33" t="n">
        <f aca="false">SUMIFS(Заказы!$H$5:$H$2373,Заказы!$C$5:$C$2373,A9)</f>
        <v>3410.925</v>
      </c>
      <c r="F9" s="33" t="n">
        <f aca="false">SUMIFS(Заказы!$J$5:$J$2373,Заказы!$C$5:$C$2373,A9)</f>
        <v>1579.2</v>
      </c>
      <c r="G9" s="33" t="n">
        <f aca="false">SUMIFS(Заказы!$K$5:$K$2373,Заказы!$C$5:$C$2373,A9)</f>
        <v>302.4</v>
      </c>
      <c r="H9" s="33" t="n">
        <f aca="false">E9*Расходы!$G$5</f>
        <v>64.807575</v>
      </c>
      <c r="I9" s="33" t="n">
        <f aca="false">E9/$E$17*Расходы!$D$17</f>
        <v>631.774250604655</v>
      </c>
      <c r="J9" s="34" t="n">
        <f aca="false">E9-F9-G9-H9-I9</f>
        <v>832.743174395346</v>
      </c>
      <c r="K9" s="35" t="n">
        <f aca="false">IF(E9=0,0,J9/E9)</f>
        <v>0.24413998384466</v>
      </c>
      <c r="L9" s="36" t="n">
        <f aca="false">IF(SUMIFS(Заказы!$G$5:$G$2373,Заказы!$C$5:$C$2373,A9)=0,0,1-E9/SUMIFS(Заказы!$G$5:$G$2373,Заказы!$C$5:$C$2373,A9))</f>
        <v>0.0331845238095238</v>
      </c>
      <c r="M9" s="37" t="n">
        <f aca="false">RANK(J9,$J$5:$J$16)</f>
        <v>5</v>
      </c>
    </row>
    <row r="10" customFormat="false" ht="15" hidden="false" customHeight="false" outlineLevel="0" collapsed="false">
      <c r="A10" s="38" t="s">
        <v>85</v>
      </c>
      <c r="B10" s="38" t="str">
        <f aca="false">INDEX(Справочник!$B$5:$B$16,MATCH(A10,Справочник!$A$5:$A$16,0))</f>
        <v>Зелёный чай, 100 г</v>
      </c>
      <c r="C10" s="38" t="str">
        <f aca="false">INDEX(Справочник!$C$5:$C$16,MATCH(A10,Справочник!$A$5:$A$16,0))</f>
        <v>Чай</v>
      </c>
      <c r="D10" s="39" t="n">
        <f aca="false">SUMIFS(Заказы!$D$5:$D$2373,Заказы!$C$5:$C$2373,A10)</f>
        <v>310</v>
      </c>
      <c r="E10" s="40" t="n">
        <f aca="false">SUMIFS(Заказы!$H$5:$H$2373,Заказы!$C$5:$C$2373,A10)</f>
        <v>2062.755</v>
      </c>
      <c r="F10" s="40" t="n">
        <f aca="false">SUMIFS(Заказы!$J$5:$J$2373,Заказы!$C$5:$C$2373,A10)</f>
        <v>713</v>
      </c>
      <c r="G10" s="40" t="n">
        <f aca="false">SUMIFS(Заказы!$K$5:$K$2373,Заказы!$C$5:$C$2373,A10)</f>
        <v>217</v>
      </c>
      <c r="H10" s="40" t="n">
        <f aca="false">E10*Расходы!$G$5</f>
        <v>39.192345</v>
      </c>
      <c r="I10" s="40" t="n">
        <f aca="false">E10/$E$17*Расходы!$D$17</f>
        <v>382.065127291279</v>
      </c>
      <c r="J10" s="41" t="n">
        <f aca="false">E10-F10-G10-H10-I10</f>
        <v>711.497527708722</v>
      </c>
      <c r="K10" s="42" t="n">
        <f aca="false">IF(E10=0,0,J10/E10)</f>
        <v>0.344925852904839</v>
      </c>
      <c r="L10" s="43" t="n">
        <f aca="false">IF(SUMIFS(Заказы!$G$5:$G$2373,Заказы!$C$5:$C$2373,A10)=0,0,1-E10/SUMIFS(Заказы!$G$5:$G$2373,Заказы!$C$5:$C$2373,A10))</f>
        <v>0.0356451612903226</v>
      </c>
      <c r="M10" s="44" t="n">
        <f aca="false">RANK(J10,$J$5:$J$16)</f>
        <v>6</v>
      </c>
    </row>
    <row r="11" customFormat="false" ht="15" hidden="false" customHeight="false" outlineLevel="0" collapsed="false">
      <c r="A11" s="31" t="s">
        <v>86</v>
      </c>
      <c r="B11" s="31" t="str">
        <f aca="false">INDEX(Справочник!$B$5:$B$16,MATCH(A11,Справочник!$A$5:$A$16,0))</f>
        <v>Травяной сбор, 100 г</v>
      </c>
      <c r="C11" s="31" t="str">
        <f aca="false">INDEX(Справочник!$C$5:$C$16,MATCH(A11,Справочник!$A$5:$A$16,0))</f>
        <v>Чай</v>
      </c>
      <c r="D11" s="32" t="n">
        <f aca="false">SUMIFS(Заказы!$D$5:$D$2373,Заказы!$C$5:$C$2373,A11)</f>
        <v>174</v>
      </c>
      <c r="E11" s="33" t="n">
        <f aca="false">SUMIFS(Заказы!$H$5:$H$2373,Заказы!$C$5:$C$2373,A11)</f>
        <v>1257.375</v>
      </c>
      <c r="F11" s="33" t="n">
        <f aca="false">SUMIFS(Заказы!$J$5:$J$2373,Заказы!$C$5:$C$2373,A11)</f>
        <v>452.4</v>
      </c>
      <c r="G11" s="33" t="n">
        <f aca="false">SUMIFS(Заказы!$K$5:$K$2373,Заказы!$C$5:$C$2373,A11)</f>
        <v>121.8</v>
      </c>
      <c r="H11" s="33" t="n">
        <f aca="false">E11*Расходы!$G$5</f>
        <v>23.890125</v>
      </c>
      <c r="I11" s="33" t="n">
        <f aca="false">E11/$E$17*Расходы!$D$17</f>
        <v>232.892000954001</v>
      </c>
      <c r="J11" s="34" t="n">
        <f aca="false">E11-F11-G11-H11-I11</f>
        <v>426.392874045999</v>
      </c>
      <c r="K11" s="35" t="n">
        <f aca="false">IF(E11=0,0,J11/E11)</f>
        <v>0.339113529413261</v>
      </c>
      <c r="L11" s="36" t="n">
        <f aca="false">IF(SUMIFS(Заказы!$G$5:$G$2373,Заказы!$C$5:$C$2373,A11)=0,0,1-E11/SUMIFS(Заказы!$G$5:$G$2373,Заказы!$C$5:$C$2373,A11))</f>
        <v>0.0364942528735632</v>
      </c>
      <c r="M11" s="37" t="n">
        <f aca="false">RANK(J11,$J$5:$J$16)</f>
        <v>7</v>
      </c>
    </row>
    <row r="12" customFormat="false" ht="15" hidden="false" customHeight="false" outlineLevel="0" collapsed="false">
      <c r="A12" s="38" t="s">
        <v>87</v>
      </c>
      <c r="B12" s="38" t="str">
        <f aca="false">INDEX(Справочник!$B$5:$B$16,MATCH(A12,Справочник!$A$5:$A$16,0))</f>
        <v>Чёрный чай, 100 г</v>
      </c>
      <c r="C12" s="38" t="str">
        <f aca="false">INDEX(Справочник!$C$5:$C$16,MATCH(A12,Справочник!$A$5:$A$16,0))</f>
        <v>Чай</v>
      </c>
      <c r="D12" s="39" t="n">
        <f aca="false">SUMIFS(Заказы!$D$5:$D$2373,Заказы!$C$5:$C$2373,A12)</f>
        <v>213</v>
      </c>
      <c r="E12" s="40" t="n">
        <f aca="false">SUMIFS(Заказы!$H$5:$H$2373,Заказы!$C$5:$C$2373,A12)</f>
        <v>1208.025</v>
      </c>
      <c r="F12" s="40" t="n">
        <f aca="false">SUMIFS(Заказы!$J$5:$J$2373,Заказы!$C$5:$C$2373,A12)</f>
        <v>404.7</v>
      </c>
      <c r="G12" s="40" t="n">
        <f aca="false">SUMIFS(Заказы!$K$5:$K$2373,Заказы!$C$5:$C$2373,A12)</f>
        <v>149.1</v>
      </c>
      <c r="H12" s="40" t="n">
        <f aca="false">E12*Расходы!$G$5</f>
        <v>22.952475</v>
      </c>
      <c r="I12" s="40" t="n">
        <f aca="false">E12/$E$17*Расходы!$D$17</f>
        <v>223.751354570003</v>
      </c>
      <c r="J12" s="41" t="n">
        <f aca="false">E12-F12-G12-H12-I12</f>
        <v>407.521170429997</v>
      </c>
      <c r="K12" s="42" t="n">
        <f aca="false">IF(E12=0,0,J12/E12)</f>
        <v>0.337344980799236</v>
      </c>
      <c r="L12" s="43" t="n">
        <f aca="false">IF(SUMIFS(Заказы!$G$5:$G$2373,Заказы!$C$5:$C$2373,A12)=0,0,1-E12/SUMIFS(Заказы!$G$5:$G$2373,Заказы!$C$5:$C$2373,A12))</f>
        <v>0.0387323943661971</v>
      </c>
      <c r="M12" s="44" t="n">
        <f aca="false">RANK(J12,$J$5:$J$16)</f>
        <v>8</v>
      </c>
    </row>
    <row r="13" customFormat="false" ht="15" hidden="false" customHeight="false" outlineLevel="0" collapsed="false">
      <c r="A13" s="31" t="s">
        <v>88</v>
      </c>
      <c r="B13" s="31" t="str">
        <f aca="false">INDEX(Справочник!$B$5:$B$16,MATCH(A13,Справочник!$A$5:$A$16,0))</f>
        <v>Кофемолка ручная</v>
      </c>
      <c r="C13" s="31" t="str">
        <f aca="false">INDEX(Справочник!$C$5:$C$16,MATCH(A13,Справочник!$A$5:$A$16,0))</f>
        <v>Аксессуары</v>
      </c>
      <c r="D13" s="32" t="n">
        <f aca="false">SUMIFS(Заказы!$D$5:$D$2373,Заказы!$C$5:$C$2373,A13)</f>
        <v>81</v>
      </c>
      <c r="E13" s="33" t="n">
        <f aca="false">SUMIFS(Заказы!$H$5:$H$2373,Заказы!$C$5:$C$2373,A13)</f>
        <v>3030.3</v>
      </c>
      <c r="F13" s="33" t="n">
        <f aca="false">SUMIFS(Заказы!$J$5:$J$2373,Заказы!$C$5:$C$2373,A13)</f>
        <v>1944</v>
      </c>
      <c r="G13" s="33" t="n">
        <f aca="false">SUMIFS(Заказы!$K$5:$K$2373,Заказы!$C$5:$C$2373,A13)</f>
        <v>340.2</v>
      </c>
      <c r="H13" s="33" t="n">
        <f aca="false">E13*Расходы!$G$5</f>
        <v>57.5757</v>
      </c>
      <c r="I13" s="33" t="n">
        <f aca="false">E13/$E$17*Расходы!$D$17</f>
        <v>561.274584345093</v>
      </c>
      <c r="J13" s="34" t="n">
        <f aca="false">E13-F13-G13-H13-I13</f>
        <v>127.249715654908</v>
      </c>
      <c r="K13" s="35" t="n">
        <f aca="false">IF(E13=0,0,J13/E13)</f>
        <v>0.0419924481585677</v>
      </c>
      <c r="L13" s="36" t="n">
        <f aca="false">IF(SUMIFS(Заказы!$G$5:$G$2373,Заказы!$C$5:$C$2373,A13)=0,0,1-E13/SUMIFS(Заказы!$G$5:$G$2373,Заказы!$C$5:$C$2373,A13))</f>
        <v>0.0407407407407406</v>
      </c>
      <c r="M13" s="37" t="n">
        <f aca="false">RANK(J13,$J$5:$J$16)</f>
        <v>9</v>
      </c>
    </row>
    <row r="14" customFormat="false" ht="15" hidden="false" customHeight="false" outlineLevel="0" collapsed="false">
      <c r="A14" s="38" t="s">
        <v>89</v>
      </c>
      <c r="B14" s="38" t="str">
        <f aca="false">INDEX(Справочник!$B$5:$B$16,MATCH(A14,Справочник!$A$5:$A$16,0))</f>
        <v>Френч-пресс 0,6 л</v>
      </c>
      <c r="C14" s="38" t="str">
        <f aca="false">INDEX(Справочник!$C$5:$C$16,MATCH(A14,Справочник!$A$5:$A$16,0))</f>
        <v>Аксессуары</v>
      </c>
      <c r="D14" s="39" t="n">
        <f aca="false">SUMIFS(Заказы!$D$5:$D$2373,Заказы!$C$5:$C$2373,A14)</f>
        <v>108</v>
      </c>
      <c r="E14" s="40" t="n">
        <f aca="false">SUMIFS(Заказы!$H$5:$H$2373,Заказы!$C$5:$C$2373,A14)</f>
        <v>2500.8</v>
      </c>
      <c r="F14" s="40" t="n">
        <f aca="false">SUMIFS(Заказы!$J$5:$J$2373,Заказы!$C$5:$C$2373,A14)</f>
        <v>1458</v>
      </c>
      <c r="G14" s="40" t="n">
        <f aca="false">SUMIFS(Заказы!$K$5:$K$2373,Заказы!$C$5:$C$2373,A14)</f>
        <v>410.4</v>
      </c>
      <c r="H14" s="40" t="n">
        <f aca="false">E14*Расходы!$G$5</f>
        <v>47.5152</v>
      </c>
      <c r="I14" s="40" t="n">
        <f aca="false">E14/$E$17*Расходы!$D$17</f>
        <v>463.20017177514</v>
      </c>
      <c r="J14" s="41" t="n">
        <f aca="false">E14-F14-G14-H14-I14</f>
        <v>121.68462822486</v>
      </c>
      <c r="K14" s="42" t="n">
        <f aca="false">IF(E14=0,0,J14/E14)</f>
        <v>0.0486582806401391</v>
      </c>
      <c r="L14" s="43" t="n">
        <f aca="false">IF(SUMIFS(Заказы!$G$5:$G$2373,Заказы!$C$5:$C$2373,A14)=0,0,1-E14/SUMIFS(Заказы!$G$5:$G$2373,Заказы!$C$5:$C$2373,A14))</f>
        <v>0.0351851851851851</v>
      </c>
      <c r="M14" s="44" t="n">
        <f aca="false">RANK(J14,$J$5:$J$16)</f>
        <v>10</v>
      </c>
    </row>
    <row r="15" customFormat="false" ht="15" hidden="false" customHeight="false" outlineLevel="0" collapsed="false">
      <c r="A15" s="31" t="s">
        <v>90</v>
      </c>
      <c r="B15" s="31" t="str">
        <f aca="false">INDEX(Справочник!$B$5:$B$16,MATCH(A15,Справочник!$A$5:$A$16,0))</f>
        <v>Фильтры бумажные, 100 шт</v>
      </c>
      <c r="C15" s="31" t="str">
        <f aca="false">INDEX(Справочник!$C$5:$C$16,MATCH(A15,Справочник!$A$5:$A$16,0))</f>
        <v>Аксессуары</v>
      </c>
      <c r="D15" s="32" t="n">
        <f aca="false">SUMIFS(Заказы!$D$5:$D$2373,Заказы!$C$5:$C$2373,A15)</f>
        <v>245</v>
      </c>
      <c r="E15" s="33" t="n">
        <f aca="false">SUMIFS(Заказы!$H$5:$H$2373,Заказы!$C$5:$C$2373,A15)</f>
        <v>1083.825</v>
      </c>
      <c r="F15" s="33" t="n">
        <f aca="false">SUMIFS(Заказы!$J$5:$J$2373,Заказы!$C$5:$C$2373,A15)</f>
        <v>392</v>
      </c>
      <c r="G15" s="33" t="n">
        <f aca="false">SUMIFS(Заказы!$K$5:$K$2373,Заказы!$C$5:$C$2373,A15)</f>
        <v>710.5</v>
      </c>
      <c r="H15" s="33" t="n">
        <f aca="false">E15*Расходы!$G$5</f>
        <v>20.592675</v>
      </c>
      <c r="I15" s="33" t="n">
        <f aca="false">E15/$E$17*Расходы!$D$17</f>
        <v>200.746931451612</v>
      </c>
      <c r="J15" s="34" t="n">
        <f aca="false">E15-F15-G15-H15-I15</f>
        <v>-240.014606451612</v>
      </c>
      <c r="K15" s="35" t="n">
        <f aca="false">IF(E15=0,0,J15/E15)</f>
        <v>-0.221451439532777</v>
      </c>
      <c r="L15" s="36" t="n">
        <f aca="false">IF(SUMIFS(Заказы!$G$5:$G$2373,Заказы!$C$5:$C$2373,A15)=0,0,1-E15/SUMIFS(Заказы!$G$5:$G$2373,Заказы!$C$5:$C$2373,A15))</f>
        <v>0.0169387755102041</v>
      </c>
      <c r="M15" s="37" t="n">
        <f aca="false">RANK(J15,$J$5:$J$16)</f>
        <v>11</v>
      </c>
    </row>
    <row r="16" customFormat="false" ht="15" hidden="false" customHeight="false" outlineLevel="0" collapsed="false">
      <c r="A16" s="38" t="s">
        <v>91</v>
      </c>
      <c r="B16" s="38" t="str">
        <f aca="false">INDEX(Справочник!$B$5:$B$16,MATCH(A16,Справочник!$A$5:$A$16,0))</f>
        <v>Набор кружек, 4 шт</v>
      </c>
      <c r="C16" s="38" t="str">
        <f aca="false">INDEX(Справочник!$C$5:$C$16,MATCH(A16,Справочник!$A$5:$A$16,0))</f>
        <v>Аксессуары</v>
      </c>
      <c r="D16" s="39" t="n">
        <f aca="false">SUMIFS(Заказы!$D$5:$D$2373,Заказы!$C$5:$C$2373,A16)</f>
        <v>162</v>
      </c>
      <c r="E16" s="40" t="n">
        <f aca="false">SUMIFS(Заказы!$H$5:$H$2373,Заказы!$C$5:$C$2373,A16)</f>
        <v>3780</v>
      </c>
      <c r="F16" s="40" t="n">
        <f aca="false">SUMIFS(Заказы!$J$5:$J$2373,Заказы!$C$5:$C$2373,A16)</f>
        <v>2818.8</v>
      </c>
      <c r="G16" s="40" t="n">
        <f aca="false">SUMIFS(Заказы!$K$5:$K$2373,Заказы!$C$5:$C$2373,A16)</f>
        <v>1279.8</v>
      </c>
      <c r="H16" s="40" t="n">
        <f aca="false">E16*Расходы!$G$5</f>
        <v>71.82</v>
      </c>
      <c r="I16" s="40" t="n">
        <f aca="false">E16/$E$17*Расходы!$D$17</f>
        <v>700.134616646685</v>
      </c>
      <c r="J16" s="41" t="n">
        <f aca="false">E16-F16-G16-H16-I16</f>
        <v>-1090.55461664668</v>
      </c>
      <c r="K16" s="42" t="n">
        <f aca="false">IF(E16=0,0,J16/E16)</f>
        <v>-0.288506512340393</v>
      </c>
      <c r="L16" s="43" t="n">
        <f aca="false">IF(SUMIFS(Заказы!$G$5:$G$2373,Заказы!$C$5:$C$2373,A16)=0,0,1-E16/SUMIFS(Заказы!$G$5:$G$2373,Заказы!$C$5:$C$2373,A16))</f>
        <v>0.166666666666667</v>
      </c>
      <c r="M16" s="44" t="n">
        <f aca="false">RANK(J16,$J$5:$J$16)</f>
        <v>12</v>
      </c>
    </row>
    <row r="17" customFormat="false" ht="15" hidden="false" customHeight="false" outlineLevel="0" collapsed="false">
      <c r="A17" s="45"/>
      <c r="B17" s="46" t="s">
        <v>92</v>
      </c>
      <c r="C17" s="45"/>
      <c r="D17" s="47" t="n">
        <f aca="false">SUM(D5:D16)</f>
        <v>3165</v>
      </c>
      <c r="E17" s="48" t="n">
        <f aca="false">SUM(E5:E16)</f>
        <v>43731.59</v>
      </c>
      <c r="F17" s="48" t="n">
        <f aca="false">SUM(F5:F16)</f>
        <v>22211.5</v>
      </c>
      <c r="G17" s="48" t="n">
        <f aca="false">SUM(G5:G16)</f>
        <v>5648.6</v>
      </c>
      <c r="H17" s="48" t="n">
        <f aca="false">SUM(H5:H16)</f>
        <v>830.90021</v>
      </c>
      <c r="I17" s="48" t="n">
        <f aca="false">SUM(I5:I16)</f>
        <v>8100</v>
      </c>
      <c r="J17" s="48" t="n">
        <f aca="false">SUM(J5:J16)</f>
        <v>6940.58979</v>
      </c>
      <c r="K17" s="49" t="n">
        <f aca="false">J17/E17</f>
        <v>0.158708837021476</v>
      </c>
      <c r="L17" s="45"/>
      <c r="M17" s="45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customFormat="false" ht="15" hidden="false" customHeight="true" outlineLevel="0" collapsed="false">
      <c r="A19" s="15" t="s">
        <v>93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</sheetData>
  <mergeCells count="1">
    <mergeCell ref="A19:M19"/>
  </mergeCells>
  <conditionalFormatting sqref="A5:M16">
    <cfRule type="expression" priority="2" aboveAverage="0" equalAverage="0" bottom="0" percent="0" rank="0" text="" dxfId="0">
      <formula>$J5&lt;0</formula>
    </cfRule>
  </conditionalFormatting>
  <conditionalFormatting sqref="K5:K16">
    <cfRule type="colorScale" priority="3">
      <colorScale>
        <cfvo type="num" val="-0.3"/>
        <cfvo type="num" val="0.1"/>
        <cfvo type="num" val="0.35"/>
        <color rgb="FFF4B7A8"/>
        <color rgb="FFFFFFFF"/>
        <color rgb="FF9CC9A6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2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4"/>
  </cols>
  <sheetData>
    <row r="1" customFormat="false" ht="25.5" hidden="false" customHeight="true" outlineLevel="0" collapsed="false">
      <c r="A1" s="2" t="s">
        <v>94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3" t="s">
        <v>95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33.75" hidden="false" customHeight="true" outlineLevel="0" collapsed="false">
      <c r="A4" s="16" t="s">
        <v>96</v>
      </c>
      <c r="B4" s="16" t="s">
        <v>5</v>
      </c>
      <c r="C4" s="16" t="s">
        <v>72</v>
      </c>
      <c r="D4" s="16" t="s">
        <v>73</v>
      </c>
      <c r="E4" s="16" t="s">
        <v>74</v>
      </c>
      <c r="F4" s="16" t="s">
        <v>97</v>
      </c>
      <c r="G4" s="16" t="s">
        <v>76</v>
      </c>
      <c r="H4" s="16" t="s">
        <v>77</v>
      </c>
      <c r="I4" s="16" t="s">
        <v>98</v>
      </c>
    </row>
    <row r="5" customFormat="false" ht="15" hidden="false" customHeight="false" outlineLevel="0" collapsed="false">
      <c r="A5" s="31" t="s">
        <v>99</v>
      </c>
      <c r="B5" s="33" t="n">
        <f aca="false">SUMIFS(Заказы!$H$5:$H$2373,Заказы!$I$5:$I$2373,1)</f>
        <v>3042.8</v>
      </c>
      <c r="C5" s="33" t="n">
        <f aca="false">SUMIFS(Заказы!$J$5:$J$2373,Заказы!$I$5:$I$2373,1)</f>
        <v>1495.1</v>
      </c>
      <c r="D5" s="33" t="n">
        <f aca="false">SUMIFS(Заказы!$K$5:$K$2373,Заказы!$I$5:$I$2373,1)</f>
        <v>394.8</v>
      </c>
      <c r="E5" s="33" t="n">
        <f aca="false">B5*Расходы!$G$5</f>
        <v>57.8132</v>
      </c>
      <c r="F5" s="33" t="n">
        <f aca="false">Расходы!D5</f>
        <v>320</v>
      </c>
      <c r="G5" s="34" t="n">
        <f aca="false">B5-C5-D5-E5-F5</f>
        <v>775.0868</v>
      </c>
      <c r="H5" s="35" t="n">
        <f aca="false">IF(B5=0,0,G5/B5)</f>
        <v>0.254728145129486</v>
      </c>
      <c r="I5" s="35" t="n">
        <f aca="false">IF(B5=0,0,F5/B5)</f>
        <v>0.105166294202708</v>
      </c>
    </row>
    <row r="6" customFormat="false" ht="15" hidden="false" customHeight="false" outlineLevel="0" collapsed="false">
      <c r="A6" s="38" t="s">
        <v>100</v>
      </c>
      <c r="B6" s="40" t="n">
        <f aca="false">SUMIFS(Заказы!$H$5:$H$2373,Заказы!$I$5:$I$2373,2)</f>
        <v>2636.5</v>
      </c>
      <c r="C6" s="40" t="n">
        <f aca="false">SUMIFS(Заказы!$J$5:$J$2373,Заказы!$I$5:$I$2373,2)</f>
        <v>1268.7</v>
      </c>
      <c r="D6" s="40" t="n">
        <f aca="false">SUMIFS(Заказы!$K$5:$K$2373,Заказы!$I$5:$I$2373,2)</f>
        <v>289.9</v>
      </c>
      <c r="E6" s="40" t="n">
        <f aca="false">B6*Расходы!$G$5</f>
        <v>50.0935</v>
      </c>
      <c r="F6" s="40" t="n">
        <f aca="false">Расходы!D6</f>
        <v>340</v>
      </c>
      <c r="G6" s="41" t="n">
        <f aca="false">B6-C6-D6-E6-F6</f>
        <v>687.8065</v>
      </c>
      <c r="H6" s="42" t="n">
        <f aca="false">IF(B6=0,0,G6/B6)</f>
        <v>0.260878626967571</v>
      </c>
      <c r="I6" s="42" t="n">
        <f aca="false">IF(B6=0,0,F6/B6)</f>
        <v>0.128958846956192</v>
      </c>
    </row>
    <row r="7" customFormat="false" ht="15" hidden="false" customHeight="false" outlineLevel="0" collapsed="false">
      <c r="A7" s="31" t="s">
        <v>101</v>
      </c>
      <c r="B7" s="33" t="n">
        <f aca="false">SUMIFS(Заказы!$H$5:$H$2373,Заказы!$I$5:$I$2373,3)</f>
        <v>2693.7</v>
      </c>
      <c r="C7" s="33" t="n">
        <f aca="false">SUMIFS(Заказы!$J$5:$J$2373,Заказы!$I$5:$I$2373,3)</f>
        <v>1316.7</v>
      </c>
      <c r="D7" s="33" t="n">
        <f aca="false">SUMIFS(Заказы!$K$5:$K$2373,Заказы!$I$5:$I$2373,3)</f>
        <v>363.1</v>
      </c>
      <c r="E7" s="33" t="n">
        <f aca="false">B7*Расходы!$G$5</f>
        <v>51.1803</v>
      </c>
      <c r="F7" s="33" t="n">
        <f aca="false">Расходы!D7</f>
        <v>400</v>
      </c>
      <c r="G7" s="34" t="n">
        <f aca="false">B7-C7-D7-E7-F7</f>
        <v>562.7197</v>
      </c>
      <c r="H7" s="35" t="n">
        <f aca="false">IF(B7=0,0,G7/B7)</f>
        <v>0.208902142035119</v>
      </c>
      <c r="I7" s="35" t="n">
        <f aca="false">IF(B7=0,0,F7/B7)</f>
        <v>0.148494635631288</v>
      </c>
    </row>
    <row r="8" customFormat="false" ht="15" hidden="false" customHeight="false" outlineLevel="0" collapsed="false">
      <c r="A8" s="38" t="s">
        <v>102</v>
      </c>
      <c r="B8" s="40" t="n">
        <f aca="false">SUMIFS(Заказы!$H$5:$H$2373,Заказы!$I$5:$I$2373,4)</f>
        <v>3371.4</v>
      </c>
      <c r="C8" s="40" t="n">
        <f aca="false">SUMIFS(Заказы!$J$5:$J$2373,Заказы!$I$5:$I$2373,4)</f>
        <v>1653.3</v>
      </c>
      <c r="D8" s="40" t="n">
        <f aca="false">SUMIFS(Заказы!$K$5:$K$2373,Заказы!$I$5:$I$2373,4)</f>
        <v>403</v>
      </c>
      <c r="E8" s="40" t="n">
        <f aca="false">B8*Расходы!$G$5</f>
        <v>64.0566</v>
      </c>
      <c r="F8" s="40" t="n">
        <f aca="false">Расходы!D8</f>
        <v>460</v>
      </c>
      <c r="G8" s="41" t="n">
        <f aca="false">B8-C8-D8-E8-F8</f>
        <v>791.0434</v>
      </c>
      <c r="H8" s="42" t="n">
        <f aca="false">IF(B8=0,0,G8/B8)</f>
        <v>0.23463350536869</v>
      </c>
      <c r="I8" s="42" t="n">
        <f aca="false">IF(B8=0,0,F8/B8)</f>
        <v>0.136441834252833</v>
      </c>
    </row>
    <row r="9" customFormat="false" ht="15" hidden="false" customHeight="false" outlineLevel="0" collapsed="false">
      <c r="A9" s="31" t="s">
        <v>103</v>
      </c>
      <c r="B9" s="33" t="n">
        <f aca="false">SUMIFS(Заказы!$H$5:$H$2373,Заказы!$I$5:$I$2373,5)</f>
        <v>3357.6</v>
      </c>
      <c r="C9" s="33" t="n">
        <f aca="false">SUMIFS(Заказы!$J$5:$J$2373,Заказы!$I$5:$I$2373,5)</f>
        <v>1676.5</v>
      </c>
      <c r="D9" s="33" t="n">
        <f aca="false">SUMIFS(Заказы!$K$5:$K$2373,Заказы!$I$5:$I$2373,5)</f>
        <v>438.8</v>
      </c>
      <c r="E9" s="33" t="n">
        <f aca="false">B9*Расходы!$G$5</f>
        <v>63.7944</v>
      </c>
      <c r="F9" s="33" t="n">
        <f aca="false">Расходы!D9</f>
        <v>520</v>
      </c>
      <c r="G9" s="34" t="n">
        <f aca="false">B9-C9-D9-E9-F9</f>
        <v>658.5056</v>
      </c>
      <c r="H9" s="35" t="n">
        <f aca="false">IF(B9=0,0,G9/B9)</f>
        <v>0.196123898022397</v>
      </c>
      <c r="I9" s="35" t="n">
        <f aca="false">IF(B9=0,0,F9/B9)</f>
        <v>0.154872527996188</v>
      </c>
    </row>
    <row r="10" customFormat="false" ht="15" hidden="false" customHeight="false" outlineLevel="0" collapsed="false">
      <c r="A10" s="38" t="s">
        <v>104</v>
      </c>
      <c r="B10" s="40" t="n">
        <f aca="false">SUMIFS(Заказы!$H$5:$H$2373,Заказы!$I$5:$I$2373,6)</f>
        <v>3252.2</v>
      </c>
      <c r="C10" s="40" t="n">
        <f aca="false">SUMIFS(Заказы!$J$5:$J$2373,Заказы!$I$5:$I$2373,6)</f>
        <v>1593.4</v>
      </c>
      <c r="D10" s="40" t="n">
        <f aca="false">SUMIFS(Заказы!$K$5:$K$2373,Заказы!$I$5:$I$2373,6)</f>
        <v>416.9</v>
      </c>
      <c r="E10" s="40" t="n">
        <f aca="false">B10*Расходы!$G$5</f>
        <v>61.7918</v>
      </c>
      <c r="F10" s="40" t="n">
        <f aca="false">Расходы!D10</f>
        <v>580</v>
      </c>
      <c r="G10" s="41" t="n">
        <f aca="false">B10-C10-D10-E10-F10</f>
        <v>600.1082</v>
      </c>
      <c r="H10" s="42" t="n">
        <f aca="false">IF(B10=0,0,G10/B10)</f>
        <v>0.184523768525921</v>
      </c>
      <c r="I10" s="42" t="n">
        <f aca="false">IF(B10=0,0,F10/B10)</f>
        <v>0.178340815448004</v>
      </c>
    </row>
    <row r="11" customFormat="false" ht="15" hidden="false" customHeight="false" outlineLevel="0" collapsed="false">
      <c r="A11" s="31" t="s">
        <v>105</v>
      </c>
      <c r="B11" s="33" t="n">
        <f aca="false">SUMIFS(Заказы!$H$5:$H$2373,Заказы!$I$5:$I$2373,7)</f>
        <v>3390.7</v>
      </c>
      <c r="C11" s="33" t="n">
        <f aca="false">SUMIFS(Заказы!$J$5:$J$2373,Заказы!$I$5:$I$2373,7)</f>
        <v>1740.9</v>
      </c>
      <c r="D11" s="33" t="n">
        <f aca="false">SUMIFS(Заказы!$K$5:$K$2373,Заказы!$I$5:$I$2373,7)</f>
        <v>453.4</v>
      </c>
      <c r="E11" s="33" t="n">
        <f aca="false">B11*Расходы!$G$5</f>
        <v>64.4233</v>
      </c>
      <c r="F11" s="33" t="n">
        <f aca="false">Расходы!D11</f>
        <v>670</v>
      </c>
      <c r="G11" s="34" t="n">
        <f aca="false">B11-C11-D11-E11-F11</f>
        <v>461.9767</v>
      </c>
      <c r="H11" s="35" t="n">
        <f aca="false">IF(B11=0,0,G11/B11)</f>
        <v>0.136248178842127</v>
      </c>
      <c r="I11" s="35" t="n">
        <f aca="false">IF(B11=0,0,F11/B11)</f>
        <v>0.197599315775504</v>
      </c>
    </row>
    <row r="12" customFormat="false" ht="15" hidden="false" customHeight="false" outlineLevel="0" collapsed="false">
      <c r="A12" s="38" t="s">
        <v>106</v>
      </c>
      <c r="B12" s="40" t="n">
        <f aca="false">SUMIFS(Заказы!$H$5:$H$2373,Заказы!$I$5:$I$2373,8)</f>
        <v>3816.78</v>
      </c>
      <c r="C12" s="40" t="n">
        <f aca="false">SUMIFS(Заказы!$J$5:$J$2373,Заказы!$I$5:$I$2373,8)</f>
        <v>1945.3</v>
      </c>
      <c r="D12" s="40" t="n">
        <f aca="false">SUMIFS(Заказы!$K$5:$K$2373,Заказы!$I$5:$I$2373,8)</f>
        <v>487.5</v>
      </c>
      <c r="E12" s="40" t="n">
        <f aca="false">B12*Расходы!$G$5</f>
        <v>72.51882</v>
      </c>
      <c r="F12" s="40" t="n">
        <f aca="false">Расходы!D12</f>
        <v>740</v>
      </c>
      <c r="G12" s="41" t="n">
        <f aca="false">B12-C12-D12-E12-F12</f>
        <v>571.46118</v>
      </c>
      <c r="H12" s="42" t="n">
        <f aca="false">IF(B12=0,0,G12/B12)</f>
        <v>0.149723374153082</v>
      </c>
      <c r="I12" s="42" t="n">
        <f aca="false">IF(B12=0,0,F12/B12)</f>
        <v>0.193880705725769</v>
      </c>
    </row>
    <row r="13" customFormat="false" ht="15" hidden="false" customHeight="false" outlineLevel="0" collapsed="false">
      <c r="A13" s="31" t="s">
        <v>107</v>
      </c>
      <c r="B13" s="33" t="n">
        <f aca="false">SUMIFS(Заказы!$H$5:$H$2373,Заказы!$I$5:$I$2373,9)</f>
        <v>3643.14</v>
      </c>
      <c r="C13" s="33" t="n">
        <f aca="false">SUMIFS(Заказы!$J$5:$J$2373,Заказы!$I$5:$I$2373,9)</f>
        <v>1924.7</v>
      </c>
      <c r="D13" s="33" t="n">
        <f aca="false">SUMIFS(Заказы!$K$5:$K$2373,Заказы!$I$5:$I$2373,9)</f>
        <v>510.4</v>
      </c>
      <c r="E13" s="33" t="n">
        <f aca="false">B13*Расходы!$G$5</f>
        <v>69.21966</v>
      </c>
      <c r="F13" s="33" t="n">
        <f aca="false">Расходы!D13</f>
        <v>820</v>
      </c>
      <c r="G13" s="34" t="n">
        <f aca="false">B13-C13-D13-E13-F13</f>
        <v>318.82034</v>
      </c>
      <c r="H13" s="35" t="n">
        <f aca="false">IF(B13=0,0,G13/B13)</f>
        <v>0.0875125139302909</v>
      </c>
      <c r="I13" s="35" t="n">
        <f aca="false">IF(B13=0,0,F13/B13)</f>
        <v>0.22508056237202</v>
      </c>
    </row>
    <row r="14" customFormat="false" ht="15" hidden="false" customHeight="false" outlineLevel="0" collapsed="false">
      <c r="A14" s="38" t="s">
        <v>108</v>
      </c>
      <c r="B14" s="40" t="n">
        <f aca="false">SUMIFS(Заказы!$H$5:$H$2373,Заказы!$I$5:$I$2373,10)</f>
        <v>4416.51</v>
      </c>
      <c r="C14" s="40" t="n">
        <f aca="false">SUMIFS(Заказы!$J$5:$J$2373,Заказы!$I$5:$I$2373,10)</f>
        <v>2219.2</v>
      </c>
      <c r="D14" s="40" t="n">
        <f aca="false">SUMIFS(Заказы!$K$5:$K$2373,Заказы!$I$5:$I$2373,10)</f>
        <v>526.4</v>
      </c>
      <c r="E14" s="40" t="n">
        <f aca="false">B14*Расходы!$G$5</f>
        <v>83.91369</v>
      </c>
      <c r="F14" s="40" t="n">
        <f aca="false">Расходы!D14</f>
        <v>910</v>
      </c>
      <c r="G14" s="41" t="n">
        <f aca="false">B14-C14-D14-E14-F14</f>
        <v>676.99631</v>
      </c>
      <c r="H14" s="42" t="n">
        <f aca="false">IF(B14=0,0,G14/B14)</f>
        <v>0.153287620768435</v>
      </c>
      <c r="I14" s="42" t="n">
        <f aca="false">IF(B14=0,0,F14/B14)</f>
        <v>0.206045044616677</v>
      </c>
    </row>
    <row r="15" customFormat="false" ht="15" hidden="false" customHeight="false" outlineLevel="0" collapsed="false">
      <c r="A15" s="31" t="s">
        <v>109</v>
      </c>
      <c r="B15" s="33" t="n">
        <f aca="false">SUMIFS(Заказы!$H$5:$H$2373,Заказы!$I$5:$I$2373,11)</f>
        <v>4452.65</v>
      </c>
      <c r="C15" s="33" t="n">
        <f aca="false">SUMIFS(Заказы!$J$5:$J$2373,Заказы!$I$5:$I$2373,11)</f>
        <v>2457.7</v>
      </c>
      <c r="D15" s="33" t="n">
        <f aca="false">SUMIFS(Заказы!$K$5:$K$2373,Заказы!$I$5:$I$2373,11)</f>
        <v>611.4</v>
      </c>
      <c r="E15" s="33" t="n">
        <f aca="false">B15*Расходы!$G$5</f>
        <v>84.60035</v>
      </c>
      <c r="F15" s="33" t="n">
        <f aca="false">Расходы!D15</f>
        <v>1120</v>
      </c>
      <c r="G15" s="34" t="n">
        <f aca="false">B15-C15-D15-E15-F15</f>
        <v>178.94965</v>
      </c>
      <c r="H15" s="35" t="n">
        <f aca="false">IF(B15=0,0,G15/B15)</f>
        <v>0.0401894714383569</v>
      </c>
      <c r="I15" s="35" t="n">
        <f aca="false">IF(B15=0,0,F15/B15)</f>
        <v>0.25153560239408</v>
      </c>
    </row>
    <row r="16" customFormat="false" ht="15" hidden="false" customHeight="false" outlineLevel="0" collapsed="false">
      <c r="A16" s="38" t="s">
        <v>110</v>
      </c>
      <c r="B16" s="40" t="n">
        <f aca="false">SUMIFS(Заказы!$H$5:$H$2373,Заказы!$I$5:$I$2373,12)</f>
        <v>5657.61</v>
      </c>
      <c r="C16" s="40" t="n">
        <f aca="false">SUMIFS(Заказы!$J$5:$J$2373,Заказы!$I$5:$I$2373,12)</f>
        <v>2920</v>
      </c>
      <c r="D16" s="40" t="n">
        <f aca="false">SUMIFS(Заказы!$K$5:$K$2373,Заказы!$I$5:$I$2373,12)</f>
        <v>753</v>
      </c>
      <c r="E16" s="40" t="n">
        <f aca="false">B16*Расходы!$G$5</f>
        <v>107.49459</v>
      </c>
      <c r="F16" s="40" t="n">
        <f aca="false">Расходы!D16</f>
        <v>1220</v>
      </c>
      <c r="G16" s="41" t="n">
        <f aca="false">B16-C16-D16-E16-F16</f>
        <v>657.115410000001</v>
      </c>
      <c r="H16" s="42" t="n">
        <f aca="false">IF(B16=0,0,G16/B16)</f>
        <v>0.116147173453101</v>
      </c>
      <c r="I16" s="42" t="n">
        <f aca="false">IF(B16=0,0,F16/B16)</f>
        <v>0.215638759122668</v>
      </c>
    </row>
    <row r="17" customFormat="false" ht="15" hidden="false" customHeight="false" outlineLevel="0" collapsed="false">
      <c r="A17" s="46" t="s">
        <v>92</v>
      </c>
      <c r="B17" s="48" t="n">
        <f aca="false">SUM(B5:B16)</f>
        <v>43731.59</v>
      </c>
      <c r="C17" s="48" t="n">
        <f aca="false">SUM(C5:C16)</f>
        <v>22211.5</v>
      </c>
      <c r="D17" s="48" t="n">
        <f aca="false">SUM(D5:D16)</f>
        <v>5648.6</v>
      </c>
      <c r="E17" s="48" t="n">
        <f aca="false">SUM(E5:E16)</f>
        <v>830.90021</v>
      </c>
      <c r="F17" s="48" t="n">
        <f aca="false">SUM(F5:F16)</f>
        <v>8100</v>
      </c>
      <c r="G17" s="48" t="n">
        <f aca="false">SUM(G5:G16)</f>
        <v>6940.58979</v>
      </c>
      <c r="H17" s="49" t="n">
        <f aca="false">G17/B17</f>
        <v>0.158708837021476</v>
      </c>
      <c r="I17" s="49" t="n">
        <f aca="false">F17/B17</f>
        <v>0.185220798054679</v>
      </c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</row>
    <row r="20" customFormat="false" ht="30" hidden="false" customHeight="true" outlineLevel="0" collapsed="false">
      <c r="A20" s="16" t="s">
        <v>111</v>
      </c>
      <c r="B20" s="16" t="s">
        <v>5</v>
      </c>
      <c r="C20" s="16" t="s">
        <v>76</v>
      </c>
      <c r="D20" s="16" t="s">
        <v>77</v>
      </c>
      <c r="E20" s="1"/>
      <c r="F20" s="1"/>
      <c r="G20" s="1"/>
      <c r="H20" s="1"/>
      <c r="I20" s="1"/>
    </row>
    <row r="21" customFormat="false" ht="15" hidden="false" customHeight="false" outlineLevel="0" collapsed="false">
      <c r="A21" s="31" t="s">
        <v>112</v>
      </c>
      <c r="B21" s="33" t="n">
        <f aca="false">SUM(B5:B7)</f>
        <v>8373</v>
      </c>
      <c r="C21" s="33" t="n">
        <f aca="false">SUM(G5:G7)</f>
        <v>2025.613</v>
      </c>
      <c r="D21" s="35" t="n">
        <f aca="false">C21/B21</f>
        <v>0.241922011226562</v>
      </c>
      <c r="E21" s="1"/>
      <c r="F21" s="1"/>
      <c r="G21" s="1"/>
      <c r="H21" s="1"/>
      <c r="I21" s="1"/>
    </row>
    <row r="22" customFormat="false" ht="15" hidden="false" customHeight="false" outlineLevel="0" collapsed="false">
      <c r="A22" s="38" t="s">
        <v>113</v>
      </c>
      <c r="B22" s="40" t="n">
        <f aca="false">SUM(B8:B10)</f>
        <v>9981.2</v>
      </c>
      <c r="C22" s="40" t="n">
        <f aca="false">SUM(G8:G10)</f>
        <v>2049.6572</v>
      </c>
      <c r="D22" s="42" t="n">
        <f aca="false">C22/B22</f>
        <v>0.205351781348936</v>
      </c>
      <c r="E22" s="1"/>
      <c r="F22" s="1"/>
      <c r="G22" s="1"/>
      <c r="H22" s="1"/>
      <c r="I22" s="1"/>
    </row>
    <row r="23" customFormat="false" ht="15" hidden="false" customHeight="false" outlineLevel="0" collapsed="false">
      <c r="A23" s="31" t="s">
        <v>114</v>
      </c>
      <c r="B23" s="33" t="n">
        <f aca="false">SUM(B11:B13)</f>
        <v>10850.62</v>
      </c>
      <c r="C23" s="33" t="n">
        <f aca="false">SUM(G11:G13)</f>
        <v>1352.25822</v>
      </c>
      <c r="D23" s="35" t="n">
        <f aca="false">C23/B23</f>
        <v>0.124624972582212</v>
      </c>
      <c r="E23" s="1"/>
      <c r="F23" s="1"/>
      <c r="G23" s="1"/>
      <c r="H23" s="1"/>
      <c r="I23" s="1"/>
    </row>
    <row r="24" customFormat="false" ht="15" hidden="false" customHeight="false" outlineLevel="0" collapsed="false">
      <c r="A24" s="38" t="s">
        <v>115</v>
      </c>
      <c r="B24" s="40" t="n">
        <f aca="false">SUM(B14:B16)</f>
        <v>14526.77</v>
      </c>
      <c r="C24" s="40" t="n">
        <f aca="false">SUM(G14:G16)</f>
        <v>1513.06137</v>
      </c>
      <c r="D24" s="42" t="n">
        <f aca="false">C24/B24</f>
        <v>0.10415676506202</v>
      </c>
      <c r="E24" s="1"/>
      <c r="F24" s="1"/>
      <c r="G24" s="1"/>
      <c r="H24" s="1"/>
      <c r="I24" s="1"/>
    </row>
    <row r="25" customFormat="false" ht="15" hidden="false" customHeight="false" outlineLevel="0" collapsed="false">
      <c r="A25" s="25" t="s">
        <v>116</v>
      </c>
      <c r="B25" s="50" t="n">
        <f aca="false">B24/B21-1</f>
        <v>0.734954018870178</v>
      </c>
      <c r="C25" s="51" t="n">
        <f aca="false">C24/C21-1</f>
        <v>-0.253035318197503</v>
      </c>
      <c r="D25" s="1"/>
      <c r="E25" s="1"/>
      <c r="F25" s="1"/>
      <c r="G25" s="1"/>
      <c r="H25" s="1"/>
      <c r="I25" s="1"/>
    </row>
  </sheetData>
  <conditionalFormatting sqref="H5:H16">
    <cfRule type="colorScale" priority="2">
      <colorScale>
        <cfvo type="min" val="0"/>
        <cfvo type="percentile" val="50"/>
        <cfvo type="max" val="0"/>
        <color rgb="FFF4B7A8"/>
        <color rgb="FFFFFFFF"/>
        <color rgb="FF9CC9A6"/>
      </colorScale>
    </cfRule>
  </conditionalFormatting>
  <conditionalFormatting sqref="I5:I16">
    <cfRule type="colorScale" priority="3">
      <colorScale>
        <cfvo type="min" val="0"/>
        <cfvo type="max" val="0"/>
        <color rgb="FFFFFFFF"/>
        <color rgb="FFF4B7A8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K23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3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3"/>
  </cols>
  <sheetData>
    <row r="1" customFormat="false" ht="25.5" hidden="false" customHeight="true" outlineLevel="0" collapsed="false">
      <c r="A1" s="2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3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33.75" hidden="false" customHeight="true" outlineLevel="0" collapsed="false">
      <c r="A4" s="16" t="s">
        <v>119</v>
      </c>
      <c r="B4" s="16" t="s">
        <v>120</v>
      </c>
      <c r="C4" s="16" t="s">
        <v>68</v>
      </c>
      <c r="D4" s="16" t="s">
        <v>121</v>
      </c>
      <c r="E4" s="16" t="s">
        <v>122</v>
      </c>
      <c r="F4" s="16" t="s">
        <v>123</v>
      </c>
      <c r="G4" s="52" t="s">
        <v>124</v>
      </c>
      <c r="H4" s="52" t="s">
        <v>125</v>
      </c>
      <c r="I4" s="52" t="s">
        <v>96</v>
      </c>
      <c r="J4" s="52" t="s">
        <v>72</v>
      </c>
      <c r="K4" s="52" t="s">
        <v>73</v>
      </c>
    </row>
    <row r="5" customFormat="false" ht="15" hidden="false" customHeight="false" outlineLevel="0" collapsed="false">
      <c r="A5" s="53" t="n">
        <v>45658</v>
      </c>
      <c r="B5" s="54" t="s">
        <v>126</v>
      </c>
      <c r="C5" s="54" t="s">
        <v>80</v>
      </c>
      <c r="D5" s="54" t="n">
        <v>1</v>
      </c>
      <c r="E5" s="55" t="n">
        <v>9.9</v>
      </c>
      <c r="F5" s="56" t="n">
        <v>0</v>
      </c>
      <c r="G5" s="57" t="n">
        <f aca="false">D5*E5</f>
        <v>9.9</v>
      </c>
      <c r="H5" s="57" t="n">
        <f aca="false">G5*(1-F5)</f>
        <v>9.9</v>
      </c>
      <c r="I5" s="1" t="n">
        <f aca="false">MONTH(A5)</f>
        <v>1</v>
      </c>
      <c r="J5" s="57" t="n">
        <f aca="false">D5*INDEX(Справочник!$E$5:$E$16,MATCH(C5,Справочник!$A$5:$A$16,0))</f>
        <v>4.2</v>
      </c>
      <c r="K5" s="57" t="n">
        <f aca="false">D5*INDEX(Справочник!$F$5:$F$16,MATCH(C5,Справочник!$A$5:$A$16,0))</f>
        <v>0.9</v>
      </c>
    </row>
    <row r="6" customFormat="false" ht="15" hidden="false" customHeight="false" outlineLevel="0" collapsed="false">
      <c r="A6" s="53" t="n">
        <v>45658</v>
      </c>
      <c r="B6" s="54" t="s">
        <v>127</v>
      </c>
      <c r="C6" s="54" t="s">
        <v>85</v>
      </c>
      <c r="D6" s="54" t="n">
        <v>2</v>
      </c>
      <c r="E6" s="55" t="n">
        <v>6.9</v>
      </c>
      <c r="F6" s="56" t="n">
        <v>0</v>
      </c>
      <c r="G6" s="57" t="n">
        <f aca="false">D6*E6</f>
        <v>13.8</v>
      </c>
      <c r="H6" s="57" t="n">
        <f aca="false">G6*(1-F6)</f>
        <v>13.8</v>
      </c>
      <c r="I6" s="1" t="n">
        <f aca="false">MONTH(A6)</f>
        <v>1</v>
      </c>
      <c r="J6" s="57" t="n">
        <f aca="false">D6*INDEX(Справочник!$E$5:$E$16,MATCH(C6,Справочник!$A$5:$A$16,0))</f>
        <v>4.6</v>
      </c>
      <c r="K6" s="57" t="n">
        <f aca="false">D6*INDEX(Справочник!$F$5:$F$16,MATCH(C6,Справочник!$A$5:$A$16,0))</f>
        <v>1.4</v>
      </c>
    </row>
    <row r="7" customFormat="false" ht="15" hidden="false" customHeight="false" outlineLevel="0" collapsed="false">
      <c r="A7" s="53" t="n">
        <v>45658</v>
      </c>
      <c r="B7" s="54" t="s">
        <v>127</v>
      </c>
      <c r="C7" s="54" t="s">
        <v>87</v>
      </c>
      <c r="D7" s="54" t="n">
        <v>1</v>
      </c>
      <c r="E7" s="55" t="n">
        <v>5.9</v>
      </c>
      <c r="F7" s="56" t="n">
        <v>0</v>
      </c>
      <c r="G7" s="57" t="n">
        <f aca="false">D7*E7</f>
        <v>5.9</v>
      </c>
      <c r="H7" s="57" t="n">
        <f aca="false">G7*(1-F7)</f>
        <v>5.9</v>
      </c>
      <c r="I7" s="1" t="n">
        <f aca="false">MONTH(A7)</f>
        <v>1</v>
      </c>
      <c r="J7" s="57" t="n">
        <f aca="false">D7*INDEX(Справочник!$E$5:$E$16,MATCH(C7,Справочник!$A$5:$A$16,0))</f>
        <v>1.9</v>
      </c>
      <c r="K7" s="57" t="n">
        <f aca="false">D7*INDEX(Справочник!$F$5:$F$16,MATCH(C7,Справочник!$A$5:$A$16,0))</f>
        <v>0.7</v>
      </c>
    </row>
    <row r="8" customFormat="false" ht="15" hidden="false" customHeight="false" outlineLevel="0" collapsed="false">
      <c r="A8" s="53" t="n">
        <v>45658</v>
      </c>
      <c r="B8" s="54" t="s">
        <v>128</v>
      </c>
      <c r="C8" s="54" t="s">
        <v>88</v>
      </c>
      <c r="D8" s="54" t="n">
        <v>1</v>
      </c>
      <c r="E8" s="55" t="n">
        <v>39</v>
      </c>
      <c r="F8" s="56" t="n">
        <v>0</v>
      </c>
      <c r="G8" s="57" t="n">
        <f aca="false">D8*E8</f>
        <v>39</v>
      </c>
      <c r="H8" s="57" t="n">
        <f aca="false">G8*(1-F8)</f>
        <v>39</v>
      </c>
      <c r="I8" s="1" t="n">
        <f aca="false">MONTH(A8)</f>
        <v>1</v>
      </c>
      <c r="J8" s="57" t="n">
        <f aca="false">D8*INDEX(Справочник!$E$5:$E$16,MATCH(C8,Справочник!$A$5:$A$16,0))</f>
        <v>24</v>
      </c>
      <c r="K8" s="57" t="n">
        <f aca="false">D8*INDEX(Справочник!$F$5:$F$16,MATCH(C8,Справочник!$A$5:$A$16,0))</f>
        <v>4.2</v>
      </c>
    </row>
    <row r="9" customFormat="false" ht="15" hidden="false" customHeight="false" outlineLevel="0" collapsed="false">
      <c r="A9" s="53" t="n">
        <v>45658</v>
      </c>
      <c r="B9" s="54" t="s">
        <v>128</v>
      </c>
      <c r="C9" s="54" t="s">
        <v>81</v>
      </c>
      <c r="D9" s="54" t="n">
        <v>1</v>
      </c>
      <c r="E9" s="55" t="n">
        <v>29.9</v>
      </c>
      <c r="F9" s="56" t="n">
        <v>0</v>
      </c>
      <c r="G9" s="57" t="n">
        <f aca="false">D9*E9</f>
        <v>29.9</v>
      </c>
      <c r="H9" s="57" t="n">
        <f aca="false">G9*(1-F9)</f>
        <v>29.9</v>
      </c>
      <c r="I9" s="1" t="n">
        <f aca="false">MONTH(A9)</f>
        <v>1</v>
      </c>
      <c r="J9" s="57" t="n">
        <f aca="false">D9*INDEX(Справочник!$E$5:$E$16,MATCH(C9,Справочник!$A$5:$A$16,0))</f>
        <v>14.8</v>
      </c>
      <c r="K9" s="57" t="n">
        <f aca="false">D9*INDEX(Справочник!$F$5:$F$16,MATCH(C9,Справочник!$A$5:$A$16,0))</f>
        <v>2.4</v>
      </c>
    </row>
    <row r="10" customFormat="false" ht="15" hidden="false" customHeight="false" outlineLevel="0" collapsed="false">
      <c r="A10" s="53" t="n">
        <v>45659</v>
      </c>
      <c r="B10" s="54" t="s">
        <v>129</v>
      </c>
      <c r="C10" s="54" t="s">
        <v>80</v>
      </c>
      <c r="D10" s="54" t="n">
        <v>1</v>
      </c>
      <c r="E10" s="55" t="n">
        <v>9.9</v>
      </c>
      <c r="F10" s="56" t="n">
        <v>0</v>
      </c>
      <c r="G10" s="57" t="n">
        <f aca="false">D10*E10</f>
        <v>9.9</v>
      </c>
      <c r="H10" s="57" t="n">
        <f aca="false">G10*(1-F10)</f>
        <v>9.9</v>
      </c>
      <c r="I10" s="1" t="n">
        <f aca="false">MONTH(A10)</f>
        <v>1</v>
      </c>
      <c r="J10" s="57" t="n">
        <f aca="false">D10*INDEX(Справочник!$E$5:$E$16,MATCH(C10,Справочник!$A$5:$A$16,0))</f>
        <v>4.2</v>
      </c>
      <c r="K10" s="57" t="n">
        <f aca="false">D10*INDEX(Справочник!$F$5:$F$16,MATCH(C10,Справочник!$A$5:$A$16,0))</f>
        <v>0.9</v>
      </c>
    </row>
    <row r="11" customFormat="false" ht="15" hidden="false" customHeight="false" outlineLevel="0" collapsed="false">
      <c r="A11" s="53" t="n">
        <v>45660</v>
      </c>
      <c r="B11" s="54" t="s">
        <v>130</v>
      </c>
      <c r="C11" s="54" t="s">
        <v>80</v>
      </c>
      <c r="D11" s="54" t="n">
        <v>2</v>
      </c>
      <c r="E11" s="55" t="n">
        <v>9.9</v>
      </c>
      <c r="F11" s="56" t="n">
        <v>0</v>
      </c>
      <c r="G11" s="57" t="n">
        <f aca="false">D11*E11</f>
        <v>19.8</v>
      </c>
      <c r="H11" s="57" t="n">
        <f aca="false">G11*(1-F11)</f>
        <v>19.8</v>
      </c>
      <c r="I11" s="1" t="n">
        <f aca="false">MONTH(A11)</f>
        <v>1</v>
      </c>
      <c r="J11" s="57" t="n">
        <f aca="false">D11*INDEX(Справочник!$E$5:$E$16,MATCH(C11,Справочник!$A$5:$A$16,0))</f>
        <v>8.4</v>
      </c>
      <c r="K11" s="57" t="n">
        <f aca="false">D11*INDEX(Справочник!$F$5:$F$16,MATCH(C11,Справочник!$A$5:$A$16,0))</f>
        <v>1.8</v>
      </c>
    </row>
    <row r="12" customFormat="false" ht="15" hidden="false" customHeight="false" outlineLevel="0" collapsed="false">
      <c r="A12" s="53" t="n">
        <v>45660</v>
      </c>
      <c r="B12" s="54" t="s">
        <v>130</v>
      </c>
      <c r="C12" s="54" t="s">
        <v>85</v>
      </c>
      <c r="D12" s="54" t="n">
        <v>1</v>
      </c>
      <c r="E12" s="55" t="n">
        <v>6.9</v>
      </c>
      <c r="F12" s="56" t="n">
        <v>0</v>
      </c>
      <c r="G12" s="57" t="n">
        <f aca="false">D12*E12</f>
        <v>6.9</v>
      </c>
      <c r="H12" s="57" t="n">
        <f aca="false">G12*(1-F12)</f>
        <v>6.9</v>
      </c>
      <c r="I12" s="1" t="n">
        <f aca="false">MONTH(A12)</f>
        <v>1</v>
      </c>
      <c r="J12" s="57" t="n">
        <f aca="false">D12*INDEX(Справочник!$E$5:$E$16,MATCH(C12,Справочник!$A$5:$A$16,0))</f>
        <v>2.3</v>
      </c>
      <c r="K12" s="57" t="n">
        <f aca="false">D12*INDEX(Справочник!$F$5:$F$16,MATCH(C12,Справочник!$A$5:$A$16,0))</f>
        <v>0.7</v>
      </c>
    </row>
    <row r="13" customFormat="false" ht="15" hidden="false" customHeight="false" outlineLevel="0" collapsed="false">
      <c r="A13" s="53" t="n">
        <v>45660</v>
      </c>
      <c r="B13" s="54" t="s">
        <v>130</v>
      </c>
      <c r="C13" s="54" t="s">
        <v>90</v>
      </c>
      <c r="D13" s="54" t="n">
        <v>2</v>
      </c>
      <c r="E13" s="55" t="n">
        <v>4.5</v>
      </c>
      <c r="F13" s="56" t="n">
        <v>0</v>
      </c>
      <c r="G13" s="57" t="n">
        <f aca="false">D13*E13</f>
        <v>9</v>
      </c>
      <c r="H13" s="57" t="n">
        <f aca="false">G13*(1-F13)</f>
        <v>9</v>
      </c>
      <c r="I13" s="1" t="n">
        <f aca="false">MONTH(A13)</f>
        <v>1</v>
      </c>
      <c r="J13" s="57" t="n">
        <f aca="false">D13*INDEX(Справочник!$E$5:$E$16,MATCH(C13,Справочник!$A$5:$A$16,0))</f>
        <v>3.2</v>
      </c>
      <c r="K13" s="57" t="n">
        <f aca="false">D13*INDEX(Справочник!$F$5:$F$16,MATCH(C13,Справочник!$A$5:$A$16,0))</f>
        <v>5.8</v>
      </c>
    </row>
    <row r="14" customFormat="false" ht="15" hidden="false" customHeight="false" outlineLevel="0" collapsed="false">
      <c r="A14" s="53" t="n">
        <v>45660</v>
      </c>
      <c r="B14" s="54" t="s">
        <v>131</v>
      </c>
      <c r="C14" s="54" t="s">
        <v>91</v>
      </c>
      <c r="D14" s="54" t="n">
        <v>1</v>
      </c>
      <c r="E14" s="55" t="n">
        <v>28</v>
      </c>
      <c r="F14" s="56" t="n">
        <v>0.2</v>
      </c>
      <c r="G14" s="57" t="n">
        <f aca="false">D14*E14</f>
        <v>28</v>
      </c>
      <c r="H14" s="57" t="n">
        <f aca="false">G14*(1-F14)</f>
        <v>22.4</v>
      </c>
      <c r="I14" s="1" t="n">
        <f aca="false">MONTH(A14)</f>
        <v>1</v>
      </c>
      <c r="J14" s="57" t="n">
        <f aca="false">D14*INDEX(Справочник!$E$5:$E$16,MATCH(C14,Справочник!$A$5:$A$16,0))</f>
        <v>17.4</v>
      </c>
      <c r="K14" s="57" t="n">
        <f aca="false">D14*INDEX(Справочник!$F$5:$F$16,MATCH(C14,Справочник!$A$5:$A$16,0))</f>
        <v>7.9</v>
      </c>
    </row>
    <row r="15" customFormat="false" ht="15" hidden="false" customHeight="false" outlineLevel="0" collapsed="false">
      <c r="A15" s="53" t="n">
        <v>45660</v>
      </c>
      <c r="B15" s="54" t="s">
        <v>132</v>
      </c>
      <c r="C15" s="54" t="s">
        <v>83</v>
      </c>
      <c r="D15" s="54" t="n">
        <v>1</v>
      </c>
      <c r="E15" s="55" t="n">
        <v>11.5</v>
      </c>
      <c r="F15" s="56" t="n">
        <v>0</v>
      </c>
      <c r="G15" s="57" t="n">
        <f aca="false">D15*E15</f>
        <v>11.5</v>
      </c>
      <c r="H15" s="57" t="n">
        <f aca="false">G15*(1-F15)</f>
        <v>11.5</v>
      </c>
      <c r="I15" s="1" t="n">
        <f aca="false">MONTH(A15)</f>
        <v>1</v>
      </c>
      <c r="J15" s="57" t="n">
        <f aca="false">D15*INDEX(Справочник!$E$5:$E$16,MATCH(C15,Справочник!$A$5:$A$16,0))</f>
        <v>5.1</v>
      </c>
      <c r="K15" s="57" t="n">
        <f aca="false">D15*INDEX(Справочник!$F$5:$F$16,MATCH(C15,Справочник!$A$5:$A$16,0))</f>
        <v>0.9</v>
      </c>
    </row>
    <row r="16" customFormat="false" ht="15" hidden="false" customHeight="false" outlineLevel="0" collapsed="false">
      <c r="A16" s="53" t="n">
        <v>45660</v>
      </c>
      <c r="B16" s="54" t="s">
        <v>132</v>
      </c>
      <c r="C16" s="54" t="s">
        <v>81</v>
      </c>
      <c r="D16" s="54" t="n">
        <v>2</v>
      </c>
      <c r="E16" s="55" t="n">
        <v>29.9</v>
      </c>
      <c r="F16" s="56" t="n">
        <v>0</v>
      </c>
      <c r="G16" s="57" t="n">
        <f aca="false">D16*E16</f>
        <v>59.8</v>
      </c>
      <c r="H16" s="57" t="n">
        <f aca="false">G16*(1-F16)</f>
        <v>59.8</v>
      </c>
      <c r="I16" s="1" t="n">
        <f aca="false">MONTH(A16)</f>
        <v>1</v>
      </c>
      <c r="J16" s="57" t="n">
        <f aca="false">D16*INDEX(Справочник!$E$5:$E$16,MATCH(C16,Справочник!$A$5:$A$16,0))</f>
        <v>29.6</v>
      </c>
      <c r="K16" s="57" t="n">
        <f aca="false">D16*INDEX(Справочник!$F$5:$F$16,MATCH(C16,Справочник!$A$5:$A$16,0))</f>
        <v>4.8</v>
      </c>
    </row>
    <row r="17" customFormat="false" ht="15" hidden="false" customHeight="false" outlineLevel="0" collapsed="false">
      <c r="A17" s="53" t="n">
        <v>45660</v>
      </c>
      <c r="B17" s="54" t="s">
        <v>133</v>
      </c>
      <c r="C17" s="54" t="s">
        <v>80</v>
      </c>
      <c r="D17" s="54" t="n">
        <v>1</v>
      </c>
      <c r="E17" s="55" t="n">
        <v>9.9</v>
      </c>
      <c r="F17" s="56" t="n">
        <v>0</v>
      </c>
      <c r="G17" s="57" t="n">
        <f aca="false">D17*E17</f>
        <v>9.9</v>
      </c>
      <c r="H17" s="57" t="n">
        <f aca="false">G17*(1-F17)</f>
        <v>9.9</v>
      </c>
      <c r="I17" s="1" t="n">
        <f aca="false">MONTH(A17)</f>
        <v>1</v>
      </c>
      <c r="J17" s="57" t="n">
        <f aca="false">D17*INDEX(Справочник!$E$5:$E$16,MATCH(C17,Справочник!$A$5:$A$16,0))</f>
        <v>4.2</v>
      </c>
      <c r="K17" s="57" t="n">
        <f aca="false">D17*INDEX(Справочник!$F$5:$F$16,MATCH(C17,Справочник!$A$5:$A$16,0))</f>
        <v>0.9</v>
      </c>
    </row>
    <row r="18" customFormat="false" ht="15" hidden="false" customHeight="false" outlineLevel="0" collapsed="false">
      <c r="A18" s="53" t="n">
        <v>45660</v>
      </c>
      <c r="B18" s="54" t="s">
        <v>134</v>
      </c>
      <c r="C18" s="54" t="s">
        <v>80</v>
      </c>
      <c r="D18" s="54" t="n">
        <v>1</v>
      </c>
      <c r="E18" s="55" t="n">
        <v>9.9</v>
      </c>
      <c r="F18" s="56" t="n">
        <v>0</v>
      </c>
      <c r="G18" s="57" t="n">
        <f aca="false">D18*E18</f>
        <v>9.9</v>
      </c>
      <c r="H18" s="57" t="n">
        <f aca="false">G18*(1-F18)</f>
        <v>9.9</v>
      </c>
      <c r="I18" s="1" t="n">
        <f aca="false">MONTH(A18)</f>
        <v>1</v>
      </c>
      <c r="J18" s="57" t="n">
        <f aca="false">D18*INDEX(Справочник!$E$5:$E$16,MATCH(C18,Справочник!$A$5:$A$16,0))</f>
        <v>4.2</v>
      </c>
      <c r="K18" s="57" t="n">
        <f aca="false">D18*INDEX(Справочник!$F$5:$F$16,MATCH(C18,Справочник!$A$5:$A$16,0))</f>
        <v>0.9</v>
      </c>
    </row>
    <row r="19" customFormat="false" ht="15" hidden="false" customHeight="false" outlineLevel="0" collapsed="false">
      <c r="A19" s="53" t="n">
        <v>45661</v>
      </c>
      <c r="B19" s="54" t="s">
        <v>135</v>
      </c>
      <c r="C19" s="54" t="s">
        <v>84</v>
      </c>
      <c r="D19" s="54" t="n">
        <v>1</v>
      </c>
      <c r="E19" s="55" t="n">
        <v>10.5</v>
      </c>
      <c r="F19" s="56" t="n">
        <v>0</v>
      </c>
      <c r="G19" s="57" t="n">
        <f aca="false">D19*E19</f>
        <v>10.5</v>
      </c>
      <c r="H19" s="57" t="n">
        <f aca="false">G19*(1-F19)</f>
        <v>10.5</v>
      </c>
      <c r="I19" s="1" t="n">
        <f aca="false">MONTH(A19)</f>
        <v>1</v>
      </c>
      <c r="J19" s="57" t="n">
        <f aca="false">D19*INDEX(Справочник!$E$5:$E$16,MATCH(C19,Справочник!$A$5:$A$16,0))</f>
        <v>4.7</v>
      </c>
      <c r="K19" s="57" t="n">
        <f aca="false">D19*INDEX(Справочник!$F$5:$F$16,MATCH(C19,Справочник!$A$5:$A$16,0))</f>
        <v>0.9</v>
      </c>
    </row>
    <row r="20" customFormat="false" ht="15" hidden="false" customHeight="false" outlineLevel="0" collapsed="false">
      <c r="A20" s="53" t="n">
        <v>45662</v>
      </c>
      <c r="B20" s="54" t="s">
        <v>136</v>
      </c>
      <c r="C20" s="54" t="s">
        <v>87</v>
      </c>
      <c r="D20" s="54" t="n">
        <v>1</v>
      </c>
      <c r="E20" s="55" t="n">
        <v>5.9</v>
      </c>
      <c r="F20" s="56" t="n">
        <v>0</v>
      </c>
      <c r="G20" s="57" t="n">
        <f aca="false">D20*E20</f>
        <v>5.9</v>
      </c>
      <c r="H20" s="57" t="n">
        <f aca="false">G20*(1-F20)</f>
        <v>5.9</v>
      </c>
      <c r="I20" s="1" t="n">
        <f aca="false">MONTH(A20)</f>
        <v>1</v>
      </c>
      <c r="J20" s="57" t="n">
        <f aca="false">D20*INDEX(Справочник!$E$5:$E$16,MATCH(C20,Справочник!$A$5:$A$16,0))</f>
        <v>1.9</v>
      </c>
      <c r="K20" s="57" t="n">
        <f aca="false">D20*INDEX(Справочник!$F$5:$F$16,MATCH(C20,Справочник!$A$5:$A$16,0))</f>
        <v>0.7</v>
      </c>
    </row>
    <row r="21" customFormat="false" ht="15" hidden="false" customHeight="false" outlineLevel="0" collapsed="false">
      <c r="A21" s="53" t="n">
        <v>45662</v>
      </c>
      <c r="B21" s="54" t="s">
        <v>136</v>
      </c>
      <c r="C21" s="54" t="s">
        <v>91</v>
      </c>
      <c r="D21" s="54" t="n">
        <v>1</v>
      </c>
      <c r="E21" s="55" t="n">
        <v>28</v>
      </c>
      <c r="F21" s="56" t="n">
        <v>0</v>
      </c>
      <c r="G21" s="57" t="n">
        <f aca="false">D21*E21</f>
        <v>28</v>
      </c>
      <c r="H21" s="57" t="n">
        <f aca="false">G21*(1-F21)</f>
        <v>28</v>
      </c>
      <c r="I21" s="1" t="n">
        <f aca="false">MONTH(A21)</f>
        <v>1</v>
      </c>
      <c r="J21" s="57" t="n">
        <f aca="false">D21*INDEX(Справочник!$E$5:$E$16,MATCH(C21,Справочник!$A$5:$A$16,0))</f>
        <v>17.4</v>
      </c>
      <c r="K21" s="57" t="n">
        <f aca="false">D21*INDEX(Справочник!$F$5:$F$16,MATCH(C21,Справочник!$A$5:$A$16,0))</f>
        <v>7.9</v>
      </c>
    </row>
    <row r="22" customFormat="false" ht="15" hidden="false" customHeight="false" outlineLevel="0" collapsed="false">
      <c r="A22" s="53" t="n">
        <v>45662</v>
      </c>
      <c r="B22" s="54" t="s">
        <v>137</v>
      </c>
      <c r="C22" s="54" t="s">
        <v>84</v>
      </c>
      <c r="D22" s="54" t="n">
        <v>3</v>
      </c>
      <c r="E22" s="55" t="n">
        <v>10.5</v>
      </c>
      <c r="F22" s="56" t="n">
        <v>0</v>
      </c>
      <c r="G22" s="57" t="n">
        <f aca="false">D22*E22</f>
        <v>31.5</v>
      </c>
      <c r="H22" s="57" t="n">
        <f aca="false">G22*(1-F22)</f>
        <v>31.5</v>
      </c>
      <c r="I22" s="1" t="n">
        <f aca="false">MONTH(A22)</f>
        <v>1</v>
      </c>
      <c r="J22" s="57" t="n">
        <f aca="false">D22*INDEX(Справочник!$E$5:$E$16,MATCH(C22,Справочник!$A$5:$A$16,0))</f>
        <v>14.1</v>
      </c>
      <c r="K22" s="57" t="n">
        <f aca="false">D22*INDEX(Справочник!$F$5:$F$16,MATCH(C22,Справочник!$A$5:$A$16,0))</f>
        <v>2.7</v>
      </c>
    </row>
    <row r="23" customFormat="false" ht="15" hidden="false" customHeight="false" outlineLevel="0" collapsed="false">
      <c r="A23" s="53" t="n">
        <v>45662</v>
      </c>
      <c r="B23" s="54" t="s">
        <v>138</v>
      </c>
      <c r="C23" s="54" t="s">
        <v>89</v>
      </c>
      <c r="D23" s="54" t="n">
        <v>1</v>
      </c>
      <c r="E23" s="55" t="n">
        <v>24</v>
      </c>
      <c r="F23" s="56" t="n">
        <v>0</v>
      </c>
      <c r="G23" s="57" t="n">
        <f aca="false">D23*E23</f>
        <v>24</v>
      </c>
      <c r="H23" s="57" t="n">
        <f aca="false">G23*(1-F23)</f>
        <v>24</v>
      </c>
      <c r="I23" s="1" t="n">
        <f aca="false">MONTH(A23)</f>
        <v>1</v>
      </c>
      <c r="J23" s="57" t="n">
        <f aca="false">D23*INDEX(Справочник!$E$5:$E$16,MATCH(C23,Справочник!$A$5:$A$16,0))</f>
        <v>13.5</v>
      </c>
      <c r="K23" s="57" t="n">
        <f aca="false">D23*INDEX(Справочник!$F$5:$F$16,MATCH(C23,Справочник!$A$5:$A$16,0))</f>
        <v>3.8</v>
      </c>
    </row>
    <row r="24" customFormat="false" ht="15" hidden="false" customHeight="false" outlineLevel="0" collapsed="false">
      <c r="A24" s="53" t="n">
        <v>45662</v>
      </c>
      <c r="B24" s="54" t="s">
        <v>138</v>
      </c>
      <c r="C24" s="54" t="s">
        <v>90</v>
      </c>
      <c r="D24" s="54" t="n">
        <v>1</v>
      </c>
      <c r="E24" s="55" t="n">
        <v>4.5</v>
      </c>
      <c r="F24" s="56" t="n">
        <v>0</v>
      </c>
      <c r="G24" s="57" t="n">
        <f aca="false">D24*E24</f>
        <v>4.5</v>
      </c>
      <c r="H24" s="57" t="n">
        <f aca="false">G24*(1-F24)</f>
        <v>4.5</v>
      </c>
      <c r="I24" s="1" t="n">
        <f aca="false">MONTH(A24)</f>
        <v>1</v>
      </c>
      <c r="J24" s="57" t="n">
        <f aca="false">D24*INDEX(Справочник!$E$5:$E$16,MATCH(C24,Справочник!$A$5:$A$16,0))</f>
        <v>1.6</v>
      </c>
      <c r="K24" s="57" t="n">
        <f aca="false">D24*INDEX(Справочник!$F$5:$F$16,MATCH(C24,Справочник!$A$5:$A$16,0))</f>
        <v>2.9</v>
      </c>
    </row>
    <row r="25" customFormat="false" ht="15" hidden="false" customHeight="false" outlineLevel="0" collapsed="false">
      <c r="A25" s="53" t="n">
        <v>45662</v>
      </c>
      <c r="B25" s="54" t="s">
        <v>138</v>
      </c>
      <c r="C25" s="54" t="s">
        <v>81</v>
      </c>
      <c r="D25" s="54" t="n">
        <v>3</v>
      </c>
      <c r="E25" s="55" t="n">
        <v>29.9</v>
      </c>
      <c r="F25" s="56" t="n">
        <v>0</v>
      </c>
      <c r="G25" s="57" t="n">
        <f aca="false">D25*E25</f>
        <v>89.7</v>
      </c>
      <c r="H25" s="57" t="n">
        <f aca="false">G25*(1-F25)</f>
        <v>89.7</v>
      </c>
      <c r="I25" s="1" t="n">
        <f aca="false">MONTH(A25)</f>
        <v>1</v>
      </c>
      <c r="J25" s="57" t="n">
        <f aca="false">D25*INDEX(Справочник!$E$5:$E$16,MATCH(C25,Справочник!$A$5:$A$16,0))</f>
        <v>44.4</v>
      </c>
      <c r="K25" s="57" t="n">
        <f aca="false">D25*INDEX(Справочник!$F$5:$F$16,MATCH(C25,Справочник!$A$5:$A$16,0))</f>
        <v>7.2</v>
      </c>
    </row>
    <row r="26" customFormat="false" ht="15" hidden="false" customHeight="false" outlineLevel="0" collapsed="false">
      <c r="A26" s="53" t="n">
        <v>45662</v>
      </c>
      <c r="B26" s="54" t="s">
        <v>139</v>
      </c>
      <c r="C26" s="54" t="s">
        <v>90</v>
      </c>
      <c r="D26" s="54" t="n">
        <v>1</v>
      </c>
      <c r="E26" s="55" t="n">
        <v>4.5</v>
      </c>
      <c r="F26" s="56" t="n">
        <v>0</v>
      </c>
      <c r="G26" s="57" t="n">
        <f aca="false">D26*E26</f>
        <v>4.5</v>
      </c>
      <c r="H26" s="57" t="n">
        <f aca="false">G26*(1-F26)</f>
        <v>4.5</v>
      </c>
      <c r="I26" s="1" t="n">
        <f aca="false">MONTH(A26)</f>
        <v>1</v>
      </c>
      <c r="J26" s="57" t="n">
        <f aca="false">D26*INDEX(Справочник!$E$5:$E$16,MATCH(C26,Справочник!$A$5:$A$16,0))</f>
        <v>1.6</v>
      </c>
      <c r="K26" s="57" t="n">
        <f aca="false">D26*INDEX(Справочник!$F$5:$F$16,MATCH(C26,Справочник!$A$5:$A$16,0))</f>
        <v>2.9</v>
      </c>
    </row>
    <row r="27" customFormat="false" ht="15" hidden="false" customHeight="false" outlineLevel="0" collapsed="false">
      <c r="A27" s="53" t="n">
        <v>45662</v>
      </c>
      <c r="B27" s="54" t="s">
        <v>139</v>
      </c>
      <c r="C27" s="54" t="s">
        <v>80</v>
      </c>
      <c r="D27" s="54" t="n">
        <v>1</v>
      </c>
      <c r="E27" s="55" t="n">
        <v>9.9</v>
      </c>
      <c r="F27" s="56" t="n">
        <v>0</v>
      </c>
      <c r="G27" s="57" t="n">
        <f aca="false">D27*E27</f>
        <v>9.9</v>
      </c>
      <c r="H27" s="57" t="n">
        <f aca="false">G27*(1-F27)</f>
        <v>9.9</v>
      </c>
      <c r="I27" s="1" t="n">
        <f aca="false">MONTH(A27)</f>
        <v>1</v>
      </c>
      <c r="J27" s="57" t="n">
        <f aca="false">D27*INDEX(Справочник!$E$5:$E$16,MATCH(C27,Справочник!$A$5:$A$16,0))</f>
        <v>4.2</v>
      </c>
      <c r="K27" s="57" t="n">
        <f aca="false">D27*INDEX(Справочник!$F$5:$F$16,MATCH(C27,Справочник!$A$5:$A$16,0))</f>
        <v>0.9</v>
      </c>
    </row>
    <row r="28" customFormat="false" ht="15" hidden="false" customHeight="false" outlineLevel="0" collapsed="false">
      <c r="A28" s="53" t="n">
        <v>45662</v>
      </c>
      <c r="B28" s="54" t="s">
        <v>140</v>
      </c>
      <c r="C28" s="54" t="s">
        <v>90</v>
      </c>
      <c r="D28" s="54" t="n">
        <v>3</v>
      </c>
      <c r="E28" s="55" t="n">
        <v>4.5</v>
      </c>
      <c r="F28" s="56" t="n">
        <v>0</v>
      </c>
      <c r="G28" s="57" t="n">
        <f aca="false">D28*E28</f>
        <v>13.5</v>
      </c>
      <c r="H28" s="57" t="n">
        <f aca="false">G28*(1-F28)</f>
        <v>13.5</v>
      </c>
      <c r="I28" s="1" t="n">
        <f aca="false">MONTH(A28)</f>
        <v>1</v>
      </c>
      <c r="J28" s="57" t="n">
        <f aca="false">D28*INDEX(Справочник!$E$5:$E$16,MATCH(C28,Справочник!$A$5:$A$16,0))</f>
        <v>4.8</v>
      </c>
      <c r="K28" s="57" t="n">
        <f aca="false">D28*INDEX(Справочник!$F$5:$F$16,MATCH(C28,Справочник!$A$5:$A$16,0))</f>
        <v>8.7</v>
      </c>
    </row>
    <row r="29" customFormat="false" ht="15" hidden="false" customHeight="false" outlineLevel="0" collapsed="false">
      <c r="A29" s="53" t="n">
        <v>45663</v>
      </c>
      <c r="B29" s="54" t="s">
        <v>141</v>
      </c>
      <c r="C29" s="54" t="s">
        <v>80</v>
      </c>
      <c r="D29" s="54" t="n">
        <v>1</v>
      </c>
      <c r="E29" s="55" t="n">
        <v>9.9</v>
      </c>
      <c r="F29" s="56" t="n">
        <v>0</v>
      </c>
      <c r="G29" s="57" t="n">
        <f aca="false">D29*E29</f>
        <v>9.9</v>
      </c>
      <c r="H29" s="57" t="n">
        <f aca="false">G29*(1-F29)</f>
        <v>9.9</v>
      </c>
      <c r="I29" s="1" t="n">
        <f aca="false">MONTH(A29)</f>
        <v>1</v>
      </c>
      <c r="J29" s="57" t="n">
        <f aca="false">D29*INDEX(Справочник!$E$5:$E$16,MATCH(C29,Справочник!$A$5:$A$16,0))</f>
        <v>4.2</v>
      </c>
      <c r="K29" s="57" t="n">
        <f aca="false">D29*INDEX(Справочник!$F$5:$F$16,MATCH(C29,Справочник!$A$5:$A$16,0))</f>
        <v>0.9</v>
      </c>
    </row>
    <row r="30" customFormat="false" ht="15" hidden="false" customHeight="false" outlineLevel="0" collapsed="false">
      <c r="A30" s="53" t="n">
        <v>45663</v>
      </c>
      <c r="B30" s="54" t="s">
        <v>141</v>
      </c>
      <c r="C30" s="54" t="s">
        <v>84</v>
      </c>
      <c r="D30" s="54" t="n">
        <v>1</v>
      </c>
      <c r="E30" s="55" t="n">
        <v>10.5</v>
      </c>
      <c r="F30" s="56" t="n">
        <v>0</v>
      </c>
      <c r="G30" s="57" t="n">
        <f aca="false">D30*E30</f>
        <v>10.5</v>
      </c>
      <c r="H30" s="57" t="n">
        <f aca="false">G30*(1-F30)</f>
        <v>10.5</v>
      </c>
      <c r="I30" s="1" t="n">
        <f aca="false">MONTH(A30)</f>
        <v>1</v>
      </c>
      <c r="J30" s="57" t="n">
        <f aca="false">D30*INDEX(Справочник!$E$5:$E$16,MATCH(C30,Справочник!$A$5:$A$16,0))</f>
        <v>4.7</v>
      </c>
      <c r="K30" s="57" t="n">
        <f aca="false">D30*INDEX(Справочник!$F$5:$F$16,MATCH(C30,Справочник!$A$5:$A$16,0))</f>
        <v>0.9</v>
      </c>
    </row>
    <row r="31" customFormat="false" ht="15" hidden="false" customHeight="false" outlineLevel="0" collapsed="false">
      <c r="A31" s="53" t="n">
        <v>45663</v>
      </c>
      <c r="B31" s="54" t="s">
        <v>142</v>
      </c>
      <c r="C31" s="54" t="s">
        <v>83</v>
      </c>
      <c r="D31" s="54" t="n">
        <v>1</v>
      </c>
      <c r="E31" s="55" t="n">
        <v>11.5</v>
      </c>
      <c r="F31" s="56" t="n">
        <v>0</v>
      </c>
      <c r="G31" s="57" t="n">
        <f aca="false">D31*E31</f>
        <v>11.5</v>
      </c>
      <c r="H31" s="57" t="n">
        <f aca="false">G31*(1-F31)</f>
        <v>11.5</v>
      </c>
      <c r="I31" s="1" t="n">
        <f aca="false">MONTH(A31)</f>
        <v>1</v>
      </c>
      <c r="J31" s="57" t="n">
        <f aca="false">D31*INDEX(Справочник!$E$5:$E$16,MATCH(C31,Справочник!$A$5:$A$16,0))</f>
        <v>5.1</v>
      </c>
      <c r="K31" s="57" t="n">
        <f aca="false">D31*INDEX(Справочник!$F$5:$F$16,MATCH(C31,Справочник!$A$5:$A$16,0))</f>
        <v>0.9</v>
      </c>
    </row>
    <row r="32" customFormat="false" ht="15" hidden="false" customHeight="false" outlineLevel="0" collapsed="false">
      <c r="A32" s="53" t="n">
        <v>45663</v>
      </c>
      <c r="B32" s="54" t="s">
        <v>143</v>
      </c>
      <c r="C32" s="54" t="s">
        <v>80</v>
      </c>
      <c r="D32" s="54" t="n">
        <v>1</v>
      </c>
      <c r="E32" s="55" t="n">
        <v>9.9</v>
      </c>
      <c r="F32" s="56" t="n">
        <v>0</v>
      </c>
      <c r="G32" s="57" t="n">
        <f aca="false">D32*E32</f>
        <v>9.9</v>
      </c>
      <c r="H32" s="57" t="n">
        <f aca="false">G32*(1-F32)</f>
        <v>9.9</v>
      </c>
      <c r="I32" s="1" t="n">
        <f aca="false">MONTH(A32)</f>
        <v>1</v>
      </c>
      <c r="J32" s="57" t="n">
        <f aca="false">D32*INDEX(Справочник!$E$5:$E$16,MATCH(C32,Справочник!$A$5:$A$16,0))</f>
        <v>4.2</v>
      </c>
      <c r="K32" s="57" t="n">
        <f aca="false">D32*INDEX(Справочник!$F$5:$F$16,MATCH(C32,Справочник!$A$5:$A$16,0))</f>
        <v>0.9</v>
      </c>
    </row>
    <row r="33" customFormat="false" ht="15" hidden="false" customHeight="false" outlineLevel="0" collapsed="false">
      <c r="A33" s="53" t="n">
        <v>45664</v>
      </c>
      <c r="B33" s="54" t="s">
        <v>144</v>
      </c>
      <c r="C33" s="54" t="s">
        <v>91</v>
      </c>
      <c r="D33" s="54" t="n">
        <v>1</v>
      </c>
      <c r="E33" s="55" t="n">
        <v>28</v>
      </c>
      <c r="F33" s="56" t="n">
        <v>0</v>
      </c>
      <c r="G33" s="57" t="n">
        <f aca="false">D33*E33</f>
        <v>28</v>
      </c>
      <c r="H33" s="57" t="n">
        <f aca="false">G33*(1-F33)</f>
        <v>28</v>
      </c>
      <c r="I33" s="1" t="n">
        <f aca="false">MONTH(A33)</f>
        <v>1</v>
      </c>
      <c r="J33" s="57" t="n">
        <f aca="false">D33*INDEX(Справочник!$E$5:$E$16,MATCH(C33,Справочник!$A$5:$A$16,0))</f>
        <v>17.4</v>
      </c>
      <c r="K33" s="57" t="n">
        <f aca="false">D33*INDEX(Справочник!$F$5:$F$16,MATCH(C33,Справочник!$A$5:$A$16,0))</f>
        <v>7.9</v>
      </c>
    </row>
    <row r="34" customFormat="false" ht="15" hidden="false" customHeight="false" outlineLevel="0" collapsed="false">
      <c r="A34" s="53" t="n">
        <v>45664</v>
      </c>
      <c r="B34" s="54" t="s">
        <v>145</v>
      </c>
      <c r="C34" s="54" t="s">
        <v>85</v>
      </c>
      <c r="D34" s="54" t="n">
        <v>1</v>
      </c>
      <c r="E34" s="55" t="n">
        <v>6.9</v>
      </c>
      <c r="F34" s="56" t="n">
        <v>0</v>
      </c>
      <c r="G34" s="57" t="n">
        <f aca="false">D34*E34</f>
        <v>6.9</v>
      </c>
      <c r="H34" s="57" t="n">
        <f aca="false">G34*(1-F34)</f>
        <v>6.9</v>
      </c>
      <c r="I34" s="1" t="n">
        <f aca="false">MONTH(A34)</f>
        <v>1</v>
      </c>
      <c r="J34" s="57" t="n">
        <f aca="false">D34*INDEX(Справочник!$E$5:$E$16,MATCH(C34,Справочник!$A$5:$A$16,0))</f>
        <v>2.3</v>
      </c>
      <c r="K34" s="57" t="n">
        <f aca="false">D34*INDEX(Справочник!$F$5:$F$16,MATCH(C34,Справочник!$A$5:$A$16,0))</f>
        <v>0.7</v>
      </c>
    </row>
    <row r="35" customFormat="false" ht="15" hidden="false" customHeight="false" outlineLevel="0" collapsed="false">
      <c r="A35" s="53" t="n">
        <v>45664</v>
      </c>
      <c r="B35" s="54" t="s">
        <v>145</v>
      </c>
      <c r="C35" s="54" t="s">
        <v>86</v>
      </c>
      <c r="D35" s="54" t="n">
        <v>1</v>
      </c>
      <c r="E35" s="55" t="n">
        <v>7.5</v>
      </c>
      <c r="F35" s="56" t="n">
        <v>0</v>
      </c>
      <c r="G35" s="57" t="n">
        <f aca="false">D35*E35</f>
        <v>7.5</v>
      </c>
      <c r="H35" s="57" t="n">
        <f aca="false">G35*(1-F35)</f>
        <v>7.5</v>
      </c>
      <c r="I35" s="1" t="n">
        <f aca="false">MONTH(A35)</f>
        <v>1</v>
      </c>
      <c r="J35" s="57" t="n">
        <f aca="false">D35*INDEX(Справочник!$E$5:$E$16,MATCH(C35,Справочник!$A$5:$A$16,0))</f>
        <v>2.6</v>
      </c>
      <c r="K35" s="57" t="n">
        <f aca="false">D35*INDEX(Справочник!$F$5:$F$16,MATCH(C35,Справочник!$A$5:$A$16,0))</f>
        <v>0.7</v>
      </c>
    </row>
    <row r="36" customFormat="false" ht="15" hidden="false" customHeight="false" outlineLevel="0" collapsed="false">
      <c r="A36" s="53" t="n">
        <v>45665</v>
      </c>
      <c r="B36" s="54" t="s">
        <v>146</v>
      </c>
      <c r="C36" s="54" t="s">
        <v>91</v>
      </c>
      <c r="D36" s="54" t="n">
        <v>1</v>
      </c>
      <c r="E36" s="55" t="n">
        <v>28</v>
      </c>
      <c r="F36" s="56" t="n">
        <v>0.2</v>
      </c>
      <c r="G36" s="57" t="n">
        <f aca="false">D36*E36</f>
        <v>28</v>
      </c>
      <c r="H36" s="57" t="n">
        <f aca="false">G36*(1-F36)</f>
        <v>22.4</v>
      </c>
      <c r="I36" s="1" t="n">
        <f aca="false">MONTH(A36)</f>
        <v>1</v>
      </c>
      <c r="J36" s="57" t="n">
        <f aca="false">D36*INDEX(Справочник!$E$5:$E$16,MATCH(C36,Справочник!$A$5:$A$16,0))</f>
        <v>17.4</v>
      </c>
      <c r="K36" s="57" t="n">
        <f aca="false">D36*INDEX(Справочник!$F$5:$F$16,MATCH(C36,Справочник!$A$5:$A$16,0))</f>
        <v>7.9</v>
      </c>
    </row>
    <row r="37" customFormat="false" ht="15" hidden="false" customHeight="false" outlineLevel="0" collapsed="false">
      <c r="A37" s="53" t="n">
        <v>45665</v>
      </c>
      <c r="B37" s="54" t="s">
        <v>146</v>
      </c>
      <c r="C37" s="54" t="s">
        <v>86</v>
      </c>
      <c r="D37" s="54" t="n">
        <v>1</v>
      </c>
      <c r="E37" s="55" t="n">
        <v>7.5</v>
      </c>
      <c r="F37" s="56" t="n">
        <v>0</v>
      </c>
      <c r="G37" s="57" t="n">
        <f aca="false">D37*E37</f>
        <v>7.5</v>
      </c>
      <c r="H37" s="57" t="n">
        <f aca="false">G37*(1-F37)</f>
        <v>7.5</v>
      </c>
      <c r="I37" s="1" t="n">
        <f aca="false">MONTH(A37)</f>
        <v>1</v>
      </c>
      <c r="J37" s="57" t="n">
        <f aca="false">D37*INDEX(Справочник!$E$5:$E$16,MATCH(C37,Справочник!$A$5:$A$16,0))</f>
        <v>2.6</v>
      </c>
      <c r="K37" s="57" t="n">
        <f aca="false">D37*INDEX(Справочник!$F$5:$F$16,MATCH(C37,Справочник!$A$5:$A$16,0))</f>
        <v>0.7</v>
      </c>
    </row>
    <row r="38" customFormat="false" ht="15" hidden="false" customHeight="false" outlineLevel="0" collapsed="false">
      <c r="A38" s="53" t="n">
        <v>45665</v>
      </c>
      <c r="B38" s="54" t="s">
        <v>147</v>
      </c>
      <c r="C38" s="54" t="s">
        <v>86</v>
      </c>
      <c r="D38" s="54" t="n">
        <v>1</v>
      </c>
      <c r="E38" s="55" t="n">
        <v>7.5</v>
      </c>
      <c r="F38" s="56" t="n">
        <v>0</v>
      </c>
      <c r="G38" s="57" t="n">
        <f aca="false">D38*E38</f>
        <v>7.5</v>
      </c>
      <c r="H38" s="57" t="n">
        <f aca="false">G38*(1-F38)</f>
        <v>7.5</v>
      </c>
      <c r="I38" s="1" t="n">
        <f aca="false">MONTH(A38)</f>
        <v>1</v>
      </c>
      <c r="J38" s="57" t="n">
        <f aca="false">D38*INDEX(Справочник!$E$5:$E$16,MATCH(C38,Справочник!$A$5:$A$16,0))</f>
        <v>2.6</v>
      </c>
      <c r="K38" s="57" t="n">
        <f aca="false">D38*INDEX(Справочник!$F$5:$F$16,MATCH(C38,Справочник!$A$5:$A$16,0))</f>
        <v>0.7</v>
      </c>
    </row>
    <row r="39" customFormat="false" ht="15" hidden="false" customHeight="false" outlineLevel="0" collapsed="false">
      <c r="A39" s="53" t="n">
        <v>45665</v>
      </c>
      <c r="B39" s="54" t="s">
        <v>148</v>
      </c>
      <c r="C39" s="54" t="s">
        <v>88</v>
      </c>
      <c r="D39" s="54" t="n">
        <v>1</v>
      </c>
      <c r="E39" s="55" t="n">
        <v>39</v>
      </c>
      <c r="F39" s="56" t="n">
        <v>0</v>
      </c>
      <c r="G39" s="57" t="n">
        <f aca="false">D39*E39</f>
        <v>39</v>
      </c>
      <c r="H39" s="57" t="n">
        <f aca="false">G39*(1-F39)</f>
        <v>39</v>
      </c>
      <c r="I39" s="1" t="n">
        <f aca="false">MONTH(A39)</f>
        <v>1</v>
      </c>
      <c r="J39" s="57" t="n">
        <f aca="false">D39*INDEX(Справочник!$E$5:$E$16,MATCH(C39,Справочник!$A$5:$A$16,0))</f>
        <v>24</v>
      </c>
      <c r="K39" s="57" t="n">
        <f aca="false">D39*INDEX(Справочник!$F$5:$F$16,MATCH(C39,Справочник!$A$5:$A$16,0))</f>
        <v>4.2</v>
      </c>
    </row>
    <row r="40" customFormat="false" ht="15" hidden="false" customHeight="false" outlineLevel="0" collapsed="false">
      <c r="A40" s="53" t="n">
        <v>45665</v>
      </c>
      <c r="B40" s="54" t="s">
        <v>148</v>
      </c>
      <c r="C40" s="54" t="s">
        <v>82</v>
      </c>
      <c r="D40" s="54" t="n">
        <v>1</v>
      </c>
      <c r="E40" s="55" t="n">
        <v>32</v>
      </c>
      <c r="F40" s="56" t="n">
        <v>0</v>
      </c>
      <c r="G40" s="57" t="n">
        <f aca="false">D40*E40</f>
        <v>32</v>
      </c>
      <c r="H40" s="57" t="n">
        <f aca="false">G40*(1-F40)</f>
        <v>32</v>
      </c>
      <c r="I40" s="1" t="n">
        <f aca="false">MONTH(A40)</f>
        <v>1</v>
      </c>
      <c r="J40" s="57" t="n">
        <f aca="false">D40*INDEX(Справочник!$E$5:$E$16,MATCH(C40,Справочник!$A$5:$A$16,0))</f>
        <v>16.5</v>
      </c>
      <c r="K40" s="57" t="n">
        <f aca="false">D40*INDEX(Справочник!$F$5:$F$16,MATCH(C40,Справочник!$A$5:$A$16,0))</f>
        <v>2.4</v>
      </c>
    </row>
    <row r="41" customFormat="false" ht="15" hidden="false" customHeight="false" outlineLevel="0" collapsed="false">
      <c r="A41" s="53" t="n">
        <v>45665</v>
      </c>
      <c r="B41" s="54" t="s">
        <v>148</v>
      </c>
      <c r="C41" s="54" t="s">
        <v>86</v>
      </c>
      <c r="D41" s="54" t="n">
        <v>1</v>
      </c>
      <c r="E41" s="55" t="n">
        <v>7.5</v>
      </c>
      <c r="F41" s="56" t="n">
        <v>0</v>
      </c>
      <c r="G41" s="57" t="n">
        <f aca="false">D41*E41</f>
        <v>7.5</v>
      </c>
      <c r="H41" s="57" t="n">
        <f aca="false">G41*(1-F41)</f>
        <v>7.5</v>
      </c>
      <c r="I41" s="1" t="n">
        <f aca="false">MONTH(A41)</f>
        <v>1</v>
      </c>
      <c r="J41" s="57" t="n">
        <f aca="false">D41*INDEX(Справочник!$E$5:$E$16,MATCH(C41,Справочник!$A$5:$A$16,0))</f>
        <v>2.6</v>
      </c>
      <c r="K41" s="57" t="n">
        <f aca="false">D41*INDEX(Справочник!$F$5:$F$16,MATCH(C41,Справочник!$A$5:$A$16,0))</f>
        <v>0.7</v>
      </c>
    </row>
    <row r="42" customFormat="false" ht="15" hidden="false" customHeight="false" outlineLevel="0" collapsed="false">
      <c r="A42" s="53" t="n">
        <v>45665</v>
      </c>
      <c r="B42" s="54" t="s">
        <v>149</v>
      </c>
      <c r="C42" s="54" t="s">
        <v>80</v>
      </c>
      <c r="D42" s="54" t="n">
        <v>1</v>
      </c>
      <c r="E42" s="55" t="n">
        <v>9.9</v>
      </c>
      <c r="F42" s="56" t="n">
        <v>0</v>
      </c>
      <c r="G42" s="57" t="n">
        <f aca="false">D42*E42</f>
        <v>9.9</v>
      </c>
      <c r="H42" s="57" t="n">
        <f aca="false">G42*(1-F42)</f>
        <v>9.9</v>
      </c>
      <c r="I42" s="1" t="n">
        <f aca="false">MONTH(A42)</f>
        <v>1</v>
      </c>
      <c r="J42" s="57" t="n">
        <f aca="false">D42*INDEX(Справочник!$E$5:$E$16,MATCH(C42,Справочник!$A$5:$A$16,0))</f>
        <v>4.2</v>
      </c>
      <c r="K42" s="57" t="n">
        <f aca="false">D42*INDEX(Справочник!$F$5:$F$16,MATCH(C42,Справочник!$A$5:$A$16,0))</f>
        <v>0.9</v>
      </c>
    </row>
    <row r="43" customFormat="false" ht="15" hidden="false" customHeight="false" outlineLevel="0" collapsed="false">
      <c r="A43" s="53" t="n">
        <v>45665</v>
      </c>
      <c r="B43" s="54" t="s">
        <v>149</v>
      </c>
      <c r="C43" s="54" t="s">
        <v>81</v>
      </c>
      <c r="D43" s="54" t="n">
        <v>1</v>
      </c>
      <c r="E43" s="55" t="n">
        <v>29.9</v>
      </c>
      <c r="F43" s="56" t="n">
        <v>0</v>
      </c>
      <c r="G43" s="57" t="n">
        <f aca="false">D43*E43</f>
        <v>29.9</v>
      </c>
      <c r="H43" s="57" t="n">
        <f aca="false">G43*(1-F43)</f>
        <v>29.9</v>
      </c>
      <c r="I43" s="1" t="n">
        <f aca="false">MONTH(A43)</f>
        <v>1</v>
      </c>
      <c r="J43" s="57" t="n">
        <f aca="false">D43*INDEX(Справочник!$E$5:$E$16,MATCH(C43,Справочник!$A$5:$A$16,0))</f>
        <v>14.8</v>
      </c>
      <c r="K43" s="57" t="n">
        <f aca="false">D43*INDEX(Справочник!$F$5:$F$16,MATCH(C43,Справочник!$A$5:$A$16,0))</f>
        <v>2.4</v>
      </c>
    </row>
    <row r="44" customFormat="false" ht="15" hidden="false" customHeight="false" outlineLevel="0" collapsed="false">
      <c r="A44" s="53" t="n">
        <v>45665</v>
      </c>
      <c r="B44" s="54" t="s">
        <v>150</v>
      </c>
      <c r="C44" s="54" t="s">
        <v>84</v>
      </c>
      <c r="D44" s="54" t="n">
        <v>2</v>
      </c>
      <c r="E44" s="55" t="n">
        <v>10.5</v>
      </c>
      <c r="F44" s="56" t="n">
        <v>0</v>
      </c>
      <c r="G44" s="57" t="n">
        <f aca="false">D44*E44</f>
        <v>21</v>
      </c>
      <c r="H44" s="57" t="n">
        <f aca="false">G44*(1-F44)</f>
        <v>21</v>
      </c>
      <c r="I44" s="1" t="n">
        <f aca="false">MONTH(A44)</f>
        <v>1</v>
      </c>
      <c r="J44" s="57" t="n">
        <f aca="false">D44*INDEX(Справочник!$E$5:$E$16,MATCH(C44,Справочник!$A$5:$A$16,0))</f>
        <v>9.4</v>
      </c>
      <c r="K44" s="57" t="n">
        <f aca="false">D44*INDEX(Справочник!$F$5:$F$16,MATCH(C44,Справочник!$A$5:$A$16,0))</f>
        <v>1.8</v>
      </c>
    </row>
    <row r="45" customFormat="false" ht="15" hidden="false" customHeight="false" outlineLevel="0" collapsed="false">
      <c r="A45" s="53" t="n">
        <v>45665</v>
      </c>
      <c r="B45" s="54" t="s">
        <v>150</v>
      </c>
      <c r="C45" s="54" t="s">
        <v>87</v>
      </c>
      <c r="D45" s="54" t="n">
        <v>1</v>
      </c>
      <c r="E45" s="55" t="n">
        <v>5.9</v>
      </c>
      <c r="F45" s="56" t="n">
        <v>0</v>
      </c>
      <c r="G45" s="57" t="n">
        <f aca="false">D45*E45</f>
        <v>5.9</v>
      </c>
      <c r="H45" s="57" t="n">
        <f aca="false">G45*(1-F45)</f>
        <v>5.9</v>
      </c>
      <c r="I45" s="1" t="n">
        <f aca="false">MONTH(A45)</f>
        <v>1</v>
      </c>
      <c r="J45" s="57" t="n">
        <f aca="false">D45*INDEX(Справочник!$E$5:$E$16,MATCH(C45,Справочник!$A$5:$A$16,0))</f>
        <v>1.9</v>
      </c>
      <c r="K45" s="57" t="n">
        <f aca="false">D45*INDEX(Справочник!$F$5:$F$16,MATCH(C45,Справочник!$A$5:$A$16,0))</f>
        <v>0.7</v>
      </c>
    </row>
    <row r="46" customFormat="false" ht="15" hidden="false" customHeight="false" outlineLevel="0" collapsed="false">
      <c r="A46" s="53" t="n">
        <v>45665</v>
      </c>
      <c r="B46" s="54" t="s">
        <v>151</v>
      </c>
      <c r="C46" s="54" t="s">
        <v>87</v>
      </c>
      <c r="D46" s="54" t="n">
        <v>1</v>
      </c>
      <c r="E46" s="55" t="n">
        <v>5.9</v>
      </c>
      <c r="F46" s="56" t="n">
        <v>0</v>
      </c>
      <c r="G46" s="57" t="n">
        <f aca="false">D46*E46</f>
        <v>5.9</v>
      </c>
      <c r="H46" s="57" t="n">
        <f aca="false">G46*(1-F46)</f>
        <v>5.9</v>
      </c>
      <c r="I46" s="1" t="n">
        <f aca="false">MONTH(A46)</f>
        <v>1</v>
      </c>
      <c r="J46" s="57" t="n">
        <f aca="false">D46*INDEX(Справочник!$E$5:$E$16,MATCH(C46,Справочник!$A$5:$A$16,0))</f>
        <v>1.9</v>
      </c>
      <c r="K46" s="57" t="n">
        <f aca="false">D46*INDEX(Справочник!$F$5:$F$16,MATCH(C46,Справочник!$A$5:$A$16,0))</f>
        <v>0.7</v>
      </c>
    </row>
    <row r="47" customFormat="false" ht="15" hidden="false" customHeight="false" outlineLevel="0" collapsed="false">
      <c r="A47" s="53" t="n">
        <v>45666</v>
      </c>
      <c r="B47" s="54" t="s">
        <v>152</v>
      </c>
      <c r="C47" s="54" t="s">
        <v>80</v>
      </c>
      <c r="D47" s="54" t="n">
        <v>1</v>
      </c>
      <c r="E47" s="55" t="n">
        <v>9.9</v>
      </c>
      <c r="F47" s="56" t="n">
        <v>0</v>
      </c>
      <c r="G47" s="57" t="n">
        <f aca="false">D47*E47</f>
        <v>9.9</v>
      </c>
      <c r="H47" s="57" t="n">
        <f aca="false">G47*(1-F47)</f>
        <v>9.9</v>
      </c>
      <c r="I47" s="1" t="n">
        <f aca="false">MONTH(A47)</f>
        <v>1</v>
      </c>
      <c r="J47" s="57" t="n">
        <f aca="false">D47*INDEX(Справочник!$E$5:$E$16,MATCH(C47,Справочник!$A$5:$A$16,0))</f>
        <v>4.2</v>
      </c>
      <c r="K47" s="57" t="n">
        <f aca="false">D47*INDEX(Справочник!$F$5:$F$16,MATCH(C47,Справочник!$A$5:$A$16,0))</f>
        <v>0.9</v>
      </c>
    </row>
    <row r="48" customFormat="false" ht="15" hidden="false" customHeight="false" outlineLevel="0" collapsed="false">
      <c r="A48" s="53" t="n">
        <v>45666</v>
      </c>
      <c r="B48" s="54" t="s">
        <v>152</v>
      </c>
      <c r="C48" s="54" t="s">
        <v>82</v>
      </c>
      <c r="D48" s="54" t="n">
        <v>2</v>
      </c>
      <c r="E48" s="55" t="n">
        <v>32</v>
      </c>
      <c r="F48" s="56" t="n">
        <v>0</v>
      </c>
      <c r="G48" s="57" t="n">
        <f aca="false">D48*E48</f>
        <v>64</v>
      </c>
      <c r="H48" s="57" t="n">
        <f aca="false">G48*(1-F48)</f>
        <v>64</v>
      </c>
      <c r="I48" s="1" t="n">
        <f aca="false">MONTH(A48)</f>
        <v>1</v>
      </c>
      <c r="J48" s="57" t="n">
        <f aca="false">D48*INDEX(Справочник!$E$5:$E$16,MATCH(C48,Справочник!$A$5:$A$16,0))</f>
        <v>33</v>
      </c>
      <c r="K48" s="57" t="n">
        <f aca="false">D48*INDEX(Справочник!$F$5:$F$16,MATCH(C48,Справочник!$A$5:$A$16,0))</f>
        <v>4.8</v>
      </c>
    </row>
    <row r="49" customFormat="false" ht="15" hidden="false" customHeight="false" outlineLevel="0" collapsed="false">
      <c r="A49" s="53" t="n">
        <v>45666</v>
      </c>
      <c r="B49" s="54" t="s">
        <v>153</v>
      </c>
      <c r="C49" s="54" t="s">
        <v>80</v>
      </c>
      <c r="D49" s="54" t="n">
        <v>1</v>
      </c>
      <c r="E49" s="55" t="n">
        <v>9.9</v>
      </c>
      <c r="F49" s="56" t="n">
        <v>0</v>
      </c>
      <c r="G49" s="57" t="n">
        <f aca="false">D49*E49</f>
        <v>9.9</v>
      </c>
      <c r="H49" s="57" t="n">
        <f aca="false">G49*(1-F49)</f>
        <v>9.9</v>
      </c>
      <c r="I49" s="1" t="n">
        <f aca="false">MONTH(A49)</f>
        <v>1</v>
      </c>
      <c r="J49" s="57" t="n">
        <f aca="false">D49*INDEX(Справочник!$E$5:$E$16,MATCH(C49,Справочник!$A$5:$A$16,0))</f>
        <v>4.2</v>
      </c>
      <c r="K49" s="57" t="n">
        <f aca="false">D49*INDEX(Справочник!$F$5:$F$16,MATCH(C49,Справочник!$A$5:$A$16,0))</f>
        <v>0.9</v>
      </c>
    </row>
    <row r="50" customFormat="false" ht="15" hidden="false" customHeight="false" outlineLevel="0" collapsed="false">
      <c r="A50" s="53" t="n">
        <v>45666</v>
      </c>
      <c r="B50" s="54" t="s">
        <v>153</v>
      </c>
      <c r="C50" s="54" t="s">
        <v>84</v>
      </c>
      <c r="D50" s="54" t="n">
        <v>1</v>
      </c>
      <c r="E50" s="55" t="n">
        <v>10.5</v>
      </c>
      <c r="F50" s="56" t="n">
        <v>0</v>
      </c>
      <c r="G50" s="57" t="n">
        <f aca="false">D50*E50</f>
        <v>10.5</v>
      </c>
      <c r="H50" s="57" t="n">
        <f aca="false">G50*(1-F50)</f>
        <v>10.5</v>
      </c>
      <c r="I50" s="1" t="n">
        <f aca="false">MONTH(A50)</f>
        <v>1</v>
      </c>
      <c r="J50" s="57" t="n">
        <f aca="false">D50*INDEX(Справочник!$E$5:$E$16,MATCH(C50,Справочник!$A$5:$A$16,0))</f>
        <v>4.7</v>
      </c>
      <c r="K50" s="57" t="n">
        <f aca="false">D50*INDEX(Справочник!$F$5:$F$16,MATCH(C50,Справочник!$A$5:$A$16,0))</f>
        <v>0.9</v>
      </c>
    </row>
    <row r="51" customFormat="false" ht="15" hidden="false" customHeight="false" outlineLevel="0" collapsed="false">
      <c r="A51" s="53" t="n">
        <v>45666</v>
      </c>
      <c r="B51" s="54" t="s">
        <v>154</v>
      </c>
      <c r="C51" s="54" t="s">
        <v>85</v>
      </c>
      <c r="D51" s="54" t="n">
        <v>1</v>
      </c>
      <c r="E51" s="55" t="n">
        <v>6.9</v>
      </c>
      <c r="F51" s="56" t="n">
        <v>0</v>
      </c>
      <c r="G51" s="57" t="n">
        <f aca="false">D51*E51</f>
        <v>6.9</v>
      </c>
      <c r="H51" s="57" t="n">
        <f aca="false">G51*(1-F51)</f>
        <v>6.9</v>
      </c>
      <c r="I51" s="1" t="n">
        <f aca="false">MONTH(A51)</f>
        <v>1</v>
      </c>
      <c r="J51" s="57" t="n">
        <f aca="false">D51*INDEX(Справочник!$E$5:$E$16,MATCH(C51,Справочник!$A$5:$A$16,0))</f>
        <v>2.3</v>
      </c>
      <c r="K51" s="57" t="n">
        <f aca="false">D51*INDEX(Справочник!$F$5:$F$16,MATCH(C51,Справочник!$A$5:$A$16,0))</f>
        <v>0.7</v>
      </c>
    </row>
    <row r="52" customFormat="false" ht="15" hidden="false" customHeight="false" outlineLevel="0" collapsed="false">
      <c r="A52" s="53" t="n">
        <v>45666</v>
      </c>
      <c r="B52" s="54" t="s">
        <v>154</v>
      </c>
      <c r="C52" s="54" t="s">
        <v>80</v>
      </c>
      <c r="D52" s="54" t="n">
        <v>1</v>
      </c>
      <c r="E52" s="55" t="n">
        <v>9.9</v>
      </c>
      <c r="F52" s="56" t="n">
        <v>0</v>
      </c>
      <c r="G52" s="57" t="n">
        <f aca="false">D52*E52</f>
        <v>9.9</v>
      </c>
      <c r="H52" s="57" t="n">
        <f aca="false">G52*(1-F52)</f>
        <v>9.9</v>
      </c>
      <c r="I52" s="1" t="n">
        <f aca="false">MONTH(A52)</f>
        <v>1</v>
      </c>
      <c r="J52" s="57" t="n">
        <f aca="false">D52*INDEX(Справочник!$E$5:$E$16,MATCH(C52,Справочник!$A$5:$A$16,0))</f>
        <v>4.2</v>
      </c>
      <c r="K52" s="57" t="n">
        <f aca="false">D52*INDEX(Справочник!$F$5:$F$16,MATCH(C52,Справочник!$A$5:$A$16,0))</f>
        <v>0.9</v>
      </c>
    </row>
    <row r="53" customFormat="false" ht="15" hidden="false" customHeight="false" outlineLevel="0" collapsed="false">
      <c r="A53" s="53" t="n">
        <v>45666</v>
      </c>
      <c r="B53" s="54" t="s">
        <v>155</v>
      </c>
      <c r="C53" s="54" t="s">
        <v>87</v>
      </c>
      <c r="D53" s="54" t="n">
        <v>3</v>
      </c>
      <c r="E53" s="55" t="n">
        <v>5.9</v>
      </c>
      <c r="F53" s="56" t="n">
        <v>0</v>
      </c>
      <c r="G53" s="57" t="n">
        <f aca="false">D53*E53</f>
        <v>17.7</v>
      </c>
      <c r="H53" s="57" t="n">
        <f aca="false">G53*(1-F53)</f>
        <v>17.7</v>
      </c>
      <c r="I53" s="1" t="n">
        <f aca="false">MONTH(A53)</f>
        <v>1</v>
      </c>
      <c r="J53" s="57" t="n">
        <f aca="false">D53*INDEX(Справочник!$E$5:$E$16,MATCH(C53,Справочник!$A$5:$A$16,0))</f>
        <v>5.7</v>
      </c>
      <c r="K53" s="57" t="n">
        <f aca="false">D53*INDEX(Справочник!$F$5:$F$16,MATCH(C53,Справочник!$A$5:$A$16,0))</f>
        <v>2.1</v>
      </c>
    </row>
    <row r="54" customFormat="false" ht="15" hidden="false" customHeight="false" outlineLevel="0" collapsed="false">
      <c r="A54" s="53" t="n">
        <v>45667</v>
      </c>
      <c r="B54" s="54" t="s">
        <v>156</v>
      </c>
      <c r="C54" s="54" t="s">
        <v>80</v>
      </c>
      <c r="D54" s="54" t="n">
        <v>1</v>
      </c>
      <c r="E54" s="55" t="n">
        <v>9.9</v>
      </c>
      <c r="F54" s="56" t="n">
        <v>0</v>
      </c>
      <c r="G54" s="57" t="n">
        <f aca="false">D54*E54</f>
        <v>9.9</v>
      </c>
      <c r="H54" s="57" t="n">
        <f aca="false">G54*(1-F54)</f>
        <v>9.9</v>
      </c>
      <c r="I54" s="1" t="n">
        <f aca="false">MONTH(A54)</f>
        <v>1</v>
      </c>
      <c r="J54" s="57" t="n">
        <f aca="false">D54*INDEX(Справочник!$E$5:$E$16,MATCH(C54,Справочник!$A$5:$A$16,0))</f>
        <v>4.2</v>
      </c>
      <c r="K54" s="57" t="n">
        <f aca="false">D54*INDEX(Справочник!$F$5:$F$16,MATCH(C54,Справочник!$A$5:$A$16,0))</f>
        <v>0.9</v>
      </c>
    </row>
    <row r="55" customFormat="false" ht="15" hidden="false" customHeight="false" outlineLevel="0" collapsed="false">
      <c r="A55" s="53" t="n">
        <v>45667</v>
      </c>
      <c r="B55" s="54" t="s">
        <v>156</v>
      </c>
      <c r="C55" s="54" t="s">
        <v>90</v>
      </c>
      <c r="D55" s="54" t="n">
        <v>1</v>
      </c>
      <c r="E55" s="55" t="n">
        <v>4.5</v>
      </c>
      <c r="F55" s="56" t="n">
        <v>0</v>
      </c>
      <c r="G55" s="57" t="n">
        <f aca="false">D55*E55</f>
        <v>4.5</v>
      </c>
      <c r="H55" s="57" t="n">
        <f aca="false">G55*(1-F55)</f>
        <v>4.5</v>
      </c>
      <c r="I55" s="1" t="n">
        <f aca="false">MONTH(A55)</f>
        <v>1</v>
      </c>
      <c r="J55" s="57" t="n">
        <f aca="false">D55*INDEX(Справочник!$E$5:$E$16,MATCH(C55,Справочник!$A$5:$A$16,0))</f>
        <v>1.6</v>
      </c>
      <c r="K55" s="57" t="n">
        <f aca="false">D55*INDEX(Справочник!$F$5:$F$16,MATCH(C55,Справочник!$A$5:$A$16,0))</f>
        <v>2.9</v>
      </c>
    </row>
    <row r="56" customFormat="false" ht="15" hidden="false" customHeight="false" outlineLevel="0" collapsed="false">
      <c r="A56" s="53" t="n">
        <v>45667</v>
      </c>
      <c r="B56" s="54" t="s">
        <v>157</v>
      </c>
      <c r="C56" s="54" t="s">
        <v>90</v>
      </c>
      <c r="D56" s="54" t="n">
        <v>2</v>
      </c>
      <c r="E56" s="55" t="n">
        <v>4.5</v>
      </c>
      <c r="F56" s="56" t="n">
        <v>0</v>
      </c>
      <c r="G56" s="57" t="n">
        <f aca="false">D56*E56</f>
        <v>9</v>
      </c>
      <c r="H56" s="57" t="n">
        <f aca="false">G56*(1-F56)</f>
        <v>9</v>
      </c>
      <c r="I56" s="1" t="n">
        <f aca="false">MONTH(A56)</f>
        <v>1</v>
      </c>
      <c r="J56" s="57" t="n">
        <f aca="false">D56*INDEX(Справочник!$E$5:$E$16,MATCH(C56,Справочник!$A$5:$A$16,0))</f>
        <v>3.2</v>
      </c>
      <c r="K56" s="57" t="n">
        <f aca="false">D56*INDEX(Справочник!$F$5:$F$16,MATCH(C56,Справочник!$A$5:$A$16,0))</f>
        <v>5.8</v>
      </c>
    </row>
    <row r="57" customFormat="false" ht="15" hidden="false" customHeight="false" outlineLevel="0" collapsed="false">
      <c r="A57" s="53" t="n">
        <v>45667</v>
      </c>
      <c r="B57" s="54" t="s">
        <v>158</v>
      </c>
      <c r="C57" s="54" t="s">
        <v>80</v>
      </c>
      <c r="D57" s="54" t="n">
        <v>1</v>
      </c>
      <c r="E57" s="55" t="n">
        <v>9.9</v>
      </c>
      <c r="F57" s="56" t="n">
        <v>0</v>
      </c>
      <c r="G57" s="57" t="n">
        <f aca="false">D57*E57</f>
        <v>9.9</v>
      </c>
      <c r="H57" s="57" t="n">
        <f aca="false">G57*(1-F57)</f>
        <v>9.9</v>
      </c>
      <c r="I57" s="1" t="n">
        <f aca="false">MONTH(A57)</f>
        <v>1</v>
      </c>
      <c r="J57" s="57" t="n">
        <f aca="false">D57*INDEX(Справочник!$E$5:$E$16,MATCH(C57,Справочник!$A$5:$A$16,0))</f>
        <v>4.2</v>
      </c>
      <c r="K57" s="57" t="n">
        <f aca="false">D57*INDEX(Справочник!$F$5:$F$16,MATCH(C57,Справочник!$A$5:$A$16,0))</f>
        <v>0.9</v>
      </c>
    </row>
    <row r="58" customFormat="false" ht="15" hidden="false" customHeight="false" outlineLevel="0" collapsed="false">
      <c r="A58" s="53" t="n">
        <v>45667</v>
      </c>
      <c r="B58" s="54" t="s">
        <v>159</v>
      </c>
      <c r="C58" s="54" t="s">
        <v>85</v>
      </c>
      <c r="D58" s="54" t="n">
        <v>1</v>
      </c>
      <c r="E58" s="55" t="n">
        <v>6.9</v>
      </c>
      <c r="F58" s="56" t="n">
        <v>0</v>
      </c>
      <c r="G58" s="57" t="n">
        <f aca="false">D58*E58</f>
        <v>6.9</v>
      </c>
      <c r="H58" s="57" t="n">
        <f aca="false">G58*(1-F58)</f>
        <v>6.9</v>
      </c>
      <c r="I58" s="1" t="n">
        <f aca="false">MONTH(A58)</f>
        <v>1</v>
      </c>
      <c r="J58" s="57" t="n">
        <f aca="false">D58*INDEX(Справочник!$E$5:$E$16,MATCH(C58,Справочник!$A$5:$A$16,0))</f>
        <v>2.3</v>
      </c>
      <c r="K58" s="57" t="n">
        <f aca="false">D58*INDEX(Справочник!$F$5:$F$16,MATCH(C58,Справочник!$A$5:$A$16,0))</f>
        <v>0.7</v>
      </c>
    </row>
    <row r="59" customFormat="false" ht="15" hidden="false" customHeight="false" outlineLevel="0" collapsed="false">
      <c r="A59" s="53" t="n">
        <v>45667</v>
      </c>
      <c r="B59" s="54" t="s">
        <v>160</v>
      </c>
      <c r="C59" s="54" t="s">
        <v>86</v>
      </c>
      <c r="D59" s="54" t="n">
        <v>1</v>
      </c>
      <c r="E59" s="55" t="n">
        <v>7.5</v>
      </c>
      <c r="F59" s="56" t="n">
        <v>0</v>
      </c>
      <c r="G59" s="57" t="n">
        <f aca="false">D59*E59</f>
        <v>7.5</v>
      </c>
      <c r="H59" s="57" t="n">
        <f aca="false">G59*(1-F59)</f>
        <v>7.5</v>
      </c>
      <c r="I59" s="1" t="n">
        <f aca="false">MONTH(A59)</f>
        <v>1</v>
      </c>
      <c r="J59" s="57" t="n">
        <f aca="false">D59*INDEX(Справочник!$E$5:$E$16,MATCH(C59,Справочник!$A$5:$A$16,0))</f>
        <v>2.6</v>
      </c>
      <c r="K59" s="57" t="n">
        <f aca="false">D59*INDEX(Справочник!$F$5:$F$16,MATCH(C59,Справочник!$A$5:$A$16,0))</f>
        <v>0.7</v>
      </c>
    </row>
    <row r="60" customFormat="false" ht="15" hidden="false" customHeight="false" outlineLevel="0" collapsed="false">
      <c r="A60" s="53" t="n">
        <v>45667</v>
      </c>
      <c r="B60" s="54" t="s">
        <v>160</v>
      </c>
      <c r="C60" s="54" t="s">
        <v>84</v>
      </c>
      <c r="D60" s="54" t="n">
        <v>1</v>
      </c>
      <c r="E60" s="55" t="n">
        <v>10.5</v>
      </c>
      <c r="F60" s="56" t="n">
        <v>0</v>
      </c>
      <c r="G60" s="57" t="n">
        <f aca="false">D60*E60</f>
        <v>10.5</v>
      </c>
      <c r="H60" s="57" t="n">
        <f aca="false">G60*(1-F60)</f>
        <v>10.5</v>
      </c>
      <c r="I60" s="1" t="n">
        <f aca="false">MONTH(A60)</f>
        <v>1</v>
      </c>
      <c r="J60" s="57" t="n">
        <f aca="false">D60*INDEX(Справочник!$E$5:$E$16,MATCH(C60,Справочник!$A$5:$A$16,0))</f>
        <v>4.7</v>
      </c>
      <c r="K60" s="57" t="n">
        <f aca="false">D60*INDEX(Справочник!$F$5:$F$16,MATCH(C60,Справочник!$A$5:$A$16,0))</f>
        <v>0.9</v>
      </c>
    </row>
    <row r="61" customFormat="false" ht="15" hidden="false" customHeight="false" outlineLevel="0" collapsed="false">
      <c r="A61" s="53" t="n">
        <v>45667</v>
      </c>
      <c r="B61" s="54" t="s">
        <v>160</v>
      </c>
      <c r="C61" s="54" t="s">
        <v>80</v>
      </c>
      <c r="D61" s="54" t="n">
        <v>1</v>
      </c>
      <c r="E61" s="55" t="n">
        <v>9.9</v>
      </c>
      <c r="F61" s="56" t="n">
        <v>0</v>
      </c>
      <c r="G61" s="57" t="n">
        <f aca="false">D61*E61</f>
        <v>9.9</v>
      </c>
      <c r="H61" s="57" t="n">
        <f aca="false">G61*(1-F61)</f>
        <v>9.9</v>
      </c>
      <c r="I61" s="1" t="n">
        <f aca="false">MONTH(A61)</f>
        <v>1</v>
      </c>
      <c r="J61" s="57" t="n">
        <f aca="false">D61*INDEX(Справочник!$E$5:$E$16,MATCH(C61,Справочник!$A$5:$A$16,0))</f>
        <v>4.2</v>
      </c>
      <c r="K61" s="57" t="n">
        <f aca="false">D61*INDEX(Справочник!$F$5:$F$16,MATCH(C61,Справочник!$A$5:$A$16,0))</f>
        <v>0.9</v>
      </c>
    </row>
    <row r="62" customFormat="false" ht="15" hidden="false" customHeight="false" outlineLevel="0" collapsed="false">
      <c r="A62" s="53" t="n">
        <v>45667</v>
      </c>
      <c r="B62" s="54" t="s">
        <v>161</v>
      </c>
      <c r="C62" s="54" t="s">
        <v>82</v>
      </c>
      <c r="D62" s="54" t="n">
        <v>1</v>
      </c>
      <c r="E62" s="55" t="n">
        <v>32</v>
      </c>
      <c r="F62" s="56" t="n">
        <v>0</v>
      </c>
      <c r="G62" s="57" t="n">
        <f aca="false">D62*E62</f>
        <v>32</v>
      </c>
      <c r="H62" s="57" t="n">
        <f aca="false">G62*(1-F62)</f>
        <v>32</v>
      </c>
      <c r="I62" s="1" t="n">
        <f aca="false">MONTH(A62)</f>
        <v>1</v>
      </c>
      <c r="J62" s="57" t="n">
        <f aca="false">D62*INDEX(Справочник!$E$5:$E$16,MATCH(C62,Справочник!$A$5:$A$16,0))</f>
        <v>16.5</v>
      </c>
      <c r="K62" s="57" t="n">
        <f aca="false">D62*INDEX(Справочник!$F$5:$F$16,MATCH(C62,Справочник!$A$5:$A$16,0))</f>
        <v>2.4</v>
      </c>
    </row>
    <row r="63" customFormat="false" ht="15" hidden="false" customHeight="false" outlineLevel="0" collapsed="false">
      <c r="A63" s="53" t="n">
        <v>45667</v>
      </c>
      <c r="B63" s="54" t="s">
        <v>161</v>
      </c>
      <c r="C63" s="54" t="s">
        <v>89</v>
      </c>
      <c r="D63" s="54" t="n">
        <v>1</v>
      </c>
      <c r="E63" s="55" t="n">
        <v>24</v>
      </c>
      <c r="F63" s="56" t="n">
        <v>0</v>
      </c>
      <c r="G63" s="57" t="n">
        <f aca="false">D63*E63</f>
        <v>24</v>
      </c>
      <c r="H63" s="57" t="n">
        <f aca="false">G63*(1-F63)</f>
        <v>24</v>
      </c>
      <c r="I63" s="1" t="n">
        <f aca="false">MONTH(A63)</f>
        <v>1</v>
      </c>
      <c r="J63" s="57" t="n">
        <f aca="false">D63*INDEX(Справочник!$E$5:$E$16,MATCH(C63,Справочник!$A$5:$A$16,0))</f>
        <v>13.5</v>
      </c>
      <c r="K63" s="57" t="n">
        <f aca="false">D63*INDEX(Справочник!$F$5:$F$16,MATCH(C63,Справочник!$A$5:$A$16,0))</f>
        <v>3.8</v>
      </c>
    </row>
    <row r="64" customFormat="false" ht="15" hidden="false" customHeight="false" outlineLevel="0" collapsed="false">
      <c r="A64" s="53" t="n">
        <v>45667</v>
      </c>
      <c r="B64" s="54" t="s">
        <v>162</v>
      </c>
      <c r="C64" s="54" t="s">
        <v>85</v>
      </c>
      <c r="D64" s="54" t="n">
        <v>1</v>
      </c>
      <c r="E64" s="55" t="n">
        <v>6.9</v>
      </c>
      <c r="F64" s="56" t="n">
        <v>0</v>
      </c>
      <c r="G64" s="57" t="n">
        <f aca="false">D64*E64</f>
        <v>6.9</v>
      </c>
      <c r="H64" s="57" t="n">
        <f aca="false">G64*(1-F64)</f>
        <v>6.9</v>
      </c>
      <c r="I64" s="1" t="n">
        <f aca="false">MONTH(A64)</f>
        <v>1</v>
      </c>
      <c r="J64" s="57" t="n">
        <f aca="false">D64*INDEX(Справочник!$E$5:$E$16,MATCH(C64,Справочник!$A$5:$A$16,0))</f>
        <v>2.3</v>
      </c>
      <c r="K64" s="57" t="n">
        <f aca="false">D64*INDEX(Справочник!$F$5:$F$16,MATCH(C64,Справочник!$A$5:$A$16,0))</f>
        <v>0.7</v>
      </c>
    </row>
    <row r="65" customFormat="false" ht="15" hidden="false" customHeight="false" outlineLevel="0" collapsed="false">
      <c r="A65" s="53" t="n">
        <v>45668</v>
      </c>
      <c r="B65" s="54" t="s">
        <v>163</v>
      </c>
      <c r="C65" s="54" t="s">
        <v>80</v>
      </c>
      <c r="D65" s="54" t="n">
        <v>1</v>
      </c>
      <c r="E65" s="55" t="n">
        <v>9.9</v>
      </c>
      <c r="F65" s="56" t="n">
        <v>0</v>
      </c>
      <c r="G65" s="57" t="n">
        <f aca="false">D65*E65</f>
        <v>9.9</v>
      </c>
      <c r="H65" s="57" t="n">
        <f aca="false">G65*(1-F65)</f>
        <v>9.9</v>
      </c>
      <c r="I65" s="1" t="n">
        <f aca="false">MONTH(A65)</f>
        <v>1</v>
      </c>
      <c r="J65" s="57" t="n">
        <f aca="false">D65*INDEX(Справочник!$E$5:$E$16,MATCH(C65,Справочник!$A$5:$A$16,0))</f>
        <v>4.2</v>
      </c>
      <c r="K65" s="57" t="n">
        <f aca="false">D65*INDEX(Справочник!$F$5:$F$16,MATCH(C65,Справочник!$A$5:$A$16,0))</f>
        <v>0.9</v>
      </c>
    </row>
    <row r="66" customFormat="false" ht="15" hidden="false" customHeight="false" outlineLevel="0" collapsed="false">
      <c r="A66" s="53" t="n">
        <v>45668</v>
      </c>
      <c r="B66" s="54" t="s">
        <v>163</v>
      </c>
      <c r="C66" s="54" t="s">
        <v>83</v>
      </c>
      <c r="D66" s="54" t="n">
        <v>1</v>
      </c>
      <c r="E66" s="55" t="n">
        <v>11.5</v>
      </c>
      <c r="F66" s="56" t="n">
        <v>0</v>
      </c>
      <c r="G66" s="57" t="n">
        <f aca="false">D66*E66</f>
        <v>11.5</v>
      </c>
      <c r="H66" s="57" t="n">
        <f aca="false">G66*(1-F66)</f>
        <v>11.5</v>
      </c>
      <c r="I66" s="1" t="n">
        <f aca="false">MONTH(A66)</f>
        <v>1</v>
      </c>
      <c r="J66" s="57" t="n">
        <f aca="false">D66*INDEX(Справочник!$E$5:$E$16,MATCH(C66,Справочник!$A$5:$A$16,0))</f>
        <v>5.1</v>
      </c>
      <c r="K66" s="57" t="n">
        <f aca="false">D66*INDEX(Справочник!$F$5:$F$16,MATCH(C66,Справочник!$A$5:$A$16,0))</f>
        <v>0.9</v>
      </c>
    </row>
    <row r="67" customFormat="false" ht="15" hidden="false" customHeight="false" outlineLevel="0" collapsed="false">
      <c r="A67" s="53" t="n">
        <v>45668</v>
      </c>
      <c r="B67" s="54" t="s">
        <v>163</v>
      </c>
      <c r="C67" s="54" t="s">
        <v>91</v>
      </c>
      <c r="D67" s="54" t="n">
        <v>1</v>
      </c>
      <c r="E67" s="55" t="n">
        <v>28</v>
      </c>
      <c r="F67" s="56" t="n">
        <v>0</v>
      </c>
      <c r="G67" s="57" t="n">
        <f aca="false">D67*E67</f>
        <v>28</v>
      </c>
      <c r="H67" s="57" t="n">
        <f aca="false">G67*(1-F67)</f>
        <v>28</v>
      </c>
      <c r="I67" s="1" t="n">
        <f aca="false">MONTH(A67)</f>
        <v>1</v>
      </c>
      <c r="J67" s="57" t="n">
        <f aca="false">D67*INDEX(Справочник!$E$5:$E$16,MATCH(C67,Справочник!$A$5:$A$16,0))</f>
        <v>17.4</v>
      </c>
      <c r="K67" s="57" t="n">
        <f aca="false">D67*INDEX(Справочник!$F$5:$F$16,MATCH(C67,Справочник!$A$5:$A$16,0))</f>
        <v>7.9</v>
      </c>
    </row>
    <row r="68" customFormat="false" ht="15" hidden="false" customHeight="false" outlineLevel="0" collapsed="false">
      <c r="A68" s="53" t="n">
        <v>45668</v>
      </c>
      <c r="B68" s="54" t="s">
        <v>164</v>
      </c>
      <c r="C68" s="54" t="s">
        <v>82</v>
      </c>
      <c r="D68" s="54" t="n">
        <v>2</v>
      </c>
      <c r="E68" s="55" t="n">
        <v>32</v>
      </c>
      <c r="F68" s="56" t="n">
        <v>0</v>
      </c>
      <c r="G68" s="57" t="n">
        <f aca="false">D68*E68</f>
        <v>64</v>
      </c>
      <c r="H68" s="57" t="n">
        <f aca="false">G68*(1-F68)</f>
        <v>64</v>
      </c>
      <c r="I68" s="1" t="n">
        <f aca="false">MONTH(A68)</f>
        <v>1</v>
      </c>
      <c r="J68" s="57" t="n">
        <f aca="false">D68*INDEX(Справочник!$E$5:$E$16,MATCH(C68,Справочник!$A$5:$A$16,0))</f>
        <v>33</v>
      </c>
      <c r="K68" s="57" t="n">
        <f aca="false">D68*INDEX(Справочник!$F$5:$F$16,MATCH(C68,Справочник!$A$5:$A$16,0))</f>
        <v>4.8</v>
      </c>
    </row>
    <row r="69" customFormat="false" ht="15" hidden="false" customHeight="false" outlineLevel="0" collapsed="false">
      <c r="A69" s="53" t="n">
        <v>45668</v>
      </c>
      <c r="B69" s="54" t="s">
        <v>165</v>
      </c>
      <c r="C69" s="54" t="s">
        <v>80</v>
      </c>
      <c r="D69" s="54" t="n">
        <v>3</v>
      </c>
      <c r="E69" s="55" t="n">
        <v>9.9</v>
      </c>
      <c r="F69" s="56" t="n">
        <v>0</v>
      </c>
      <c r="G69" s="57" t="n">
        <f aca="false">D69*E69</f>
        <v>29.7</v>
      </c>
      <c r="H69" s="57" t="n">
        <f aca="false">G69*(1-F69)</f>
        <v>29.7</v>
      </c>
      <c r="I69" s="1" t="n">
        <f aca="false">MONTH(A69)</f>
        <v>1</v>
      </c>
      <c r="J69" s="57" t="n">
        <f aca="false">D69*INDEX(Справочник!$E$5:$E$16,MATCH(C69,Справочник!$A$5:$A$16,0))</f>
        <v>12.6</v>
      </c>
      <c r="K69" s="57" t="n">
        <f aca="false">D69*INDEX(Справочник!$F$5:$F$16,MATCH(C69,Справочник!$A$5:$A$16,0))</f>
        <v>2.7</v>
      </c>
    </row>
    <row r="70" customFormat="false" ht="15" hidden="false" customHeight="false" outlineLevel="0" collapsed="false">
      <c r="A70" s="53" t="n">
        <v>45669</v>
      </c>
      <c r="B70" s="54" t="s">
        <v>166</v>
      </c>
      <c r="C70" s="54" t="s">
        <v>86</v>
      </c>
      <c r="D70" s="54" t="n">
        <v>1</v>
      </c>
      <c r="E70" s="55" t="n">
        <v>7.5</v>
      </c>
      <c r="F70" s="56" t="n">
        <v>0</v>
      </c>
      <c r="G70" s="57" t="n">
        <f aca="false">D70*E70</f>
        <v>7.5</v>
      </c>
      <c r="H70" s="57" t="n">
        <f aca="false">G70*(1-F70)</f>
        <v>7.5</v>
      </c>
      <c r="I70" s="1" t="n">
        <f aca="false">MONTH(A70)</f>
        <v>1</v>
      </c>
      <c r="J70" s="57" t="n">
        <f aca="false">D70*INDEX(Справочник!$E$5:$E$16,MATCH(C70,Справочник!$A$5:$A$16,0))</f>
        <v>2.6</v>
      </c>
      <c r="K70" s="57" t="n">
        <f aca="false">D70*INDEX(Справочник!$F$5:$F$16,MATCH(C70,Справочник!$A$5:$A$16,0))</f>
        <v>0.7</v>
      </c>
    </row>
    <row r="71" customFormat="false" ht="15" hidden="false" customHeight="false" outlineLevel="0" collapsed="false">
      <c r="A71" s="53" t="n">
        <v>45669</v>
      </c>
      <c r="B71" s="54" t="s">
        <v>166</v>
      </c>
      <c r="C71" s="54" t="s">
        <v>82</v>
      </c>
      <c r="D71" s="54" t="n">
        <v>1</v>
      </c>
      <c r="E71" s="55" t="n">
        <v>32</v>
      </c>
      <c r="F71" s="56" t="n">
        <v>0</v>
      </c>
      <c r="G71" s="57" t="n">
        <f aca="false">D71*E71</f>
        <v>32</v>
      </c>
      <c r="H71" s="57" t="n">
        <f aca="false">G71*(1-F71)</f>
        <v>32</v>
      </c>
      <c r="I71" s="1" t="n">
        <f aca="false">MONTH(A71)</f>
        <v>1</v>
      </c>
      <c r="J71" s="57" t="n">
        <f aca="false">D71*INDEX(Справочник!$E$5:$E$16,MATCH(C71,Справочник!$A$5:$A$16,0))</f>
        <v>16.5</v>
      </c>
      <c r="K71" s="57" t="n">
        <f aca="false">D71*INDEX(Справочник!$F$5:$F$16,MATCH(C71,Справочник!$A$5:$A$16,0))</f>
        <v>2.4</v>
      </c>
    </row>
    <row r="72" customFormat="false" ht="15" hidden="false" customHeight="false" outlineLevel="0" collapsed="false">
      <c r="A72" s="53" t="n">
        <v>45670</v>
      </c>
      <c r="B72" s="54" t="s">
        <v>167</v>
      </c>
      <c r="C72" s="54" t="s">
        <v>88</v>
      </c>
      <c r="D72" s="54" t="n">
        <v>1</v>
      </c>
      <c r="E72" s="55" t="n">
        <v>39</v>
      </c>
      <c r="F72" s="56" t="n">
        <v>0</v>
      </c>
      <c r="G72" s="57" t="n">
        <f aca="false">D72*E72</f>
        <v>39</v>
      </c>
      <c r="H72" s="57" t="n">
        <f aca="false">G72*(1-F72)</f>
        <v>39</v>
      </c>
      <c r="I72" s="1" t="n">
        <f aca="false">MONTH(A72)</f>
        <v>1</v>
      </c>
      <c r="J72" s="57" t="n">
        <f aca="false">D72*INDEX(Справочник!$E$5:$E$16,MATCH(C72,Справочник!$A$5:$A$16,0))</f>
        <v>24</v>
      </c>
      <c r="K72" s="57" t="n">
        <f aca="false">D72*INDEX(Справочник!$F$5:$F$16,MATCH(C72,Справочник!$A$5:$A$16,0))</f>
        <v>4.2</v>
      </c>
    </row>
    <row r="73" customFormat="false" ht="15" hidden="false" customHeight="false" outlineLevel="0" collapsed="false">
      <c r="A73" s="53" t="n">
        <v>45670</v>
      </c>
      <c r="B73" s="54" t="s">
        <v>167</v>
      </c>
      <c r="C73" s="54" t="s">
        <v>80</v>
      </c>
      <c r="D73" s="54" t="n">
        <v>3</v>
      </c>
      <c r="E73" s="55" t="n">
        <v>9.9</v>
      </c>
      <c r="F73" s="56" t="n">
        <v>0</v>
      </c>
      <c r="G73" s="57" t="n">
        <f aca="false">D73*E73</f>
        <v>29.7</v>
      </c>
      <c r="H73" s="57" t="n">
        <f aca="false">G73*(1-F73)</f>
        <v>29.7</v>
      </c>
      <c r="I73" s="1" t="n">
        <f aca="false">MONTH(A73)</f>
        <v>1</v>
      </c>
      <c r="J73" s="57" t="n">
        <f aca="false">D73*INDEX(Справочник!$E$5:$E$16,MATCH(C73,Справочник!$A$5:$A$16,0))</f>
        <v>12.6</v>
      </c>
      <c r="K73" s="57" t="n">
        <f aca="false">D73*INDEX(Справочник!$F$5:$F$16,MATCH(C73,Справочник!$A$5:$A$16,0))</f>
        <v>2.7</v>
      </c>
    </row>
    <row r="74" customFormat="false" ht="15" hidden="false" customHeight="false" outlineLevel="0" collapsed="false">
      <c r="A74" s="53" t="n">
        <v>45670</v>
      </c>
      <c r="B74" s="54" t="s">
        <v>168</v>
      </c>
      <c r="C74" s="54" t="s">
        <v>81</v>
      </c>
      <c r="D74" s="54" t="n">
        <v>1</v>
      </c>
      <c r="E74" s="55" t="n">
        <v>29.9</v>
      </c>
      <c r="F74" s="56" t="n">
        <v>0</v>
      </c>
      <c r="G74" s="57" t="n">
        <f aca="false">D74*E74</f>
        <v>29.9</v>
      </c>
      <c r="H74" s="57" t="n">
        <f aca="false">G74*(1-F74)</f>
        <v>29.9</v>
      </c>
      <c r="I74" s="1" t="n">
        <f aca="false">MONTH(A74)</f>
        <v>1</v>
      </c>
      <c r="J74" s="57" t="n">
        <f aca="false">D74*INDEX(Справочник!$E$5:$E$16,MATCH(C74,Справочник!$A$5:$A$16,0))</f>
        <v>14.8</v>
      </c>
      <c r="K74" s="57" t="n">
        <f aca="false">D74*INDEX(Справочник!$F$5:$F$16,MATCH(C74,Справочник!$A$5:$A$16,0))</f>
        <v>2.4</v>
      </c>
    </row>
    <row r="75" customFormat="false" ht="15" hidden="false" customHeight="false" outlineLevel="0" collapsed="false">
      <c r="A75" s="53" t="n">
        <v>45670</v>
      </c>
      <c r="B75" s="54" t="s">
        <v>169</v>
      </c>
      <c r="C75" s="54" t="s">
        <v>91</v>
      </c>
      <c r="D75" s="54" t="n">
        <v>1</v>
      </c>
      <c r="E75" s="55" t="n">
        <v>28</v>
      </c>
      <c r="F75" s="56" t="n">
        <v>0</v>
      </c>
      <c r="G75" s="57" t="n">
        <f aca="false">D75*E75</f>
        <v>28</v>
      </c>
      <c r="H75" s="57" t="n">
        <f aca="false">G75*(1-F75)</f>
        <v>28</v>
      </c>
      <c r="I75" s="1" t="n">
        <f aca="false">MONTH(A75)</f>
        <v>1</v>
      </c>
      <c r="J75" s="57" t="n">
        <f aca="false">D75*INDEX(Справочник!$E$5:$E$16,MATCH(C75,Справочник!$A$5:$A$16,0))</f>
        <v>17.4</v>
      </c>
      <c r="K75" s="57" t="n">
        <f aca="false">D75*INDEX(Справочник!$F$5:$F$16,MATCH(C75,Справочник!$A$5:$A$16,0))</f>
        <v>7.9</v>
      </c>
    </row>
    <row r="76" customFormat="false" ht="15" hidden="false" customHeight="false" outlineLevel="0" collapsed="false">
      <c r="A76" s="53" t="n">
        <v>45670</v>
      </c>
      <c r="B76" s="54" t="s">
        <v>169</v>
      </c>
      <c r="C76" s="54" t="s">
        <v>86</v>
      </c>
      <c r="D76" s="54" t="n">
        <v>1</v>
      </c>
      <c r="E76" s="55" t="n">
        <v>7.5</v>
      </c>
      <c r="F76" s="56" t="n">
        <v>0</v>
      </c>
      <c r="G76" s="57" t="n">
        <f aca="false">D76*E76</f>
        <v>7.5</v>
      </c>
      <c r="H76" s="57" t="n">
        <f aca="false">G76*(1-F76)</f>
        <v>7.5</v>
      </c>
      <c r="I76" s="1" t="n">
        <f aca="false">MONTH(A76)</f>
        <v>1</v>
      </c>
      <c r="J76" s="57" t="n">
        <f aca="false">D76*INDEX(Справочник!$E$5:$E$16,MATCH(C76,Справочник!$A$5:$A$16,0))</f>
        <v>2.6</v>
      </c>
      <c r="K76" s="57" t="n">
        <f aca="false">D76*INDEX(Справочник!$F$5:$F$16,MATCH(C76,Справочник!$A$5:$A$16,0))</f>
        <v>0.7</v>
      </c>
    </row>
    <row r="77" customFormat="false" ht="15" hidden="false" customHeight="false" outlineLevel="0" collapsed="false">
      <c r="A77" s="53" t="n">
        <v>45670</v>
      </c>
      <c r="B77" s="54" t="s">
        <v>170</v>
      </c>
      <c r="C77" s="54" t="s">
        <v>89</v>
      </c>
      <c r="D77" s="54" t="n">
        <v>1</v>
      </c>
      <c r="E77" s="55" t="n">
        <v>24</v>
      </c>
      <c r="F77" s="56" t="n">
        <v>0</v>
      </c>
      <c r="G77" s="57" t="n">
        <f aca="false">D77*E77</f>
        <v>24</v>
      </c>
      <c r="H77" s="57" t="n">
        <f aca="false">G77*(1-F77)</f>
        <v>24</v>
      </c>
      <c r="I77" s="1" t="n">
        <f aca="false">MONTH(A77)</f>
        <v>1</v>
      </c>
      <c r="J77" s="57" t="n">
        <f aca="false">D77*INDEX(Справочник!$E$5:$E$16,MATCH(C77,Справочник!$A$5:$A$16,0))</f>
        <v>13.5</v>
      </c>
      <c r="K77" s="57" t="n">
        <f aca="false">D77*INDEX(Справочник!$F$5:$F$16,MATCH(C77,Справочник!$A$5:$A$16,0))</f>
        <v>3.8</v>
      </c>
    </row>
    <row r="78" customFormat="false" ht="15" hidden="false" customHeight="false" outlineLevel="0" collapsed="false">
      <c r="A78" s="53" t="n">
        <v>45670</v>
      </c>
      <c r="B78" s="54" t="s">
        <v>171</v>
      </c>
      <c r="C78" s="54" t="s">
        <v>80</v>
      </c>
      <c r="D78" s="54" t="n">
        <v>2</v>
      </c>
      <c r="E78" s="55" t="n">
        <v>9.9</v>
      </c>
      <c r="F78" s="56" t="n">
        <v>0</v>
      </c>
      <c r="G78" s="57" t="n">
        <f aca="false">D78*E78</f>
        <v>19.8</v>
      </c>
      <c r="H78" s="57" t="n">
        <f aca="false">G78*(1-F78)</f>
        <v>19.8</v>
      </c>
      <c r="I78" s="1" t="n">
        <f aca="false">MONTH(A78)</f>
        <v>1</v>
      </c>
      <c r="J78" s="57" t="n">
        <f aca="false">D78*INDEX(Справочник!$E$5:$E$16,MATCH(C78,Справочник!$A$5:$A$16,0))</f>
        <v>8.4</v>
      </c>
      <c r="K78" s="57" t="n">
        <f aca="false">D78*INDEX(Справочник!$F$5:$F$16,MATCH(C78,Справочник!$A$5:$A$16,0))</f>
        <v>1.8</v>
      </c>
    </row>
    <row r="79" customFormat="false" ht="15" hidden="false" customHeight="false" outlineLevel="0" collapsed="false">
      <c r="A79" s="53" t="n">
        <v>45670</v>
      </c>
      <c r="B79" s="54" t="s">
        <v>171</v>
      </c>
      <c r="C79" s="54" t="s">
        <v>82</v>
      </c>
      <c r="D79" s="54" t="n">
        <v>2</v>
      </c>
      <c r="E79" s="55" t="n">
        <v>32</v>
      </c>
      <c r="F79" s="56" t="n">
        <v>0</v>
      </c>
      <c r="G79" s="57" t="n">
        <f aca="false">D79*E79</f>
        <v>64</v>
      </c>
      <c r="H79" s="57" t="n">
        <f aca="false">G79*(1-F79)</f>
        <v>64</v>
      </c>
      <c r="I79" s="1" t="n">
        <f aca="false">MONTH(A79)</f>
        <v>1</v>
      </c>
      <c r="J79" s="57" t="n">
        <f aca="false">D79*INDEX(Справочник!$E$5:$E$16,MATCH(C79,Справочник!$A$5:$A$16,0))</f>
        <v>33</v>
      </c>
      <c r="K79" s="57" t="n">
        <f aca="false">D79*INDEX(Справочник!$F$5:$F$16,MATCH(C79,Справочник!$A$5:$A$16,0))</f>
        <v>4.8</v>
      </c>
    </row>
    <row r="80" customFormat="false" ht="15" hidden="false" customHeight="false" outlineLevel="0" collapsed="false">
      <c r="A80" s="53" t="n">
        <v>45670</v>
      </c>
      <c r="B80" s="54" t="s">
        <v>171</v>
      </c>
      <c r="C80" s="54" t="s">
        <v>87</v>
      </c>
      <c r="D80" s="54" t="n">
        <v>1</v>
      </c>
      <c r="E80" s="55" t="n">
        <v>5.9</v>
      </c>
      <c r="F80" s="56" t="n">
        <v>0</v>
      </c>
      <c r="G80" s="57" t="n">
        <f aca="false">D80*E80</f>
        <v>5.9</v>
      </c>
      <c r="H80" s="57" t="n">
        <f aca="false">G80*(1-F80)</f>
        <v>5.9</v>
      </c>
      <c r="I80" s="1" t="n">
        <f aca="false">MONTH(A80)</f>
        <v>1</v>
      </c>
      <c r="J80" s="57" t="n">
        <f aca="false">D80*INDEX(Справочник!$E$5:$E$16,MATCH(C80,Справочник!$A$5:$A$16,0))</f>
        <v>1.9</v>
      </c>
      <c r="K80" s="57" t="n">
        <f aca="false">D80*INDEX(Справочник!$F$5:$F$16,MATCH(C80,Справочник!$A$5:$A$16,0))</f>
        <v>0.7</v>
      </c>
    </row>
    <row r="81" customFormat="false" ht="15" hidden="false" customHeight="false" outlineLevel="0" collapsed="false">
      <c r="A81" s="53" t="n">
        <v>45670</v>
      </c>
      <c r="B81" s="54" t="s">
        <v>172</v>
      </c>
      <c r="C81" s="54" t="s">
        <v>87</v>
      </c>
      <c r="D81" s="54" t="n">
        <v>1</v>
      </c>
      <c r="E81" s="55" t="n">
        <v>5.9</v>
      </c>
      <c r="F81" s="56" t="n">
        <v>0</v>
      </c>
      <c r="G81" s="57" t="n">
        <f aca="false">D81*E81</f>
        <v>5.9</v>
      </c>
      <c r="H81" s="57" t="n">
        <f aca="false">G81*(1-F81)</f>
        <v>5.9</v>
      </c>
      <c r="I81" s="1" t="n">
        <f aca="false">MONTH(A81)</f>
        <v>1</v>
      </c>
      <c r="J81" s="57" t="n">
        <f aca="false">D81*INDEX(Справочник!$E$5:$E$16,MATCH(C81,Справочник!$A$5:$A$16,0))</f>
        <v>1.9</v>
      </c>
      <c r="K81" s="57" t="n">
        <f aca="false">D81*INDEX(Справочник!$F$5:$F$16,MATCH(C81,Справочник!$A$5:$A$16,0))</f>
        <v>0.7</v>
      </c>
    </row>
    <row r="82" customFormat="false" ht="15" hidden="false" customHeight="false" outlineLevel="0" collapsed="false">
      <c r="A82" s="53" t="n">
        <v>45670</v>
      </c>
      <c r="B82" s="54" t="s">
        <v>172</v>
      </c>
      <c r="C82" s="54" t="s">
        <v>85</v>
      </c>
      <c r="D82" s="54" t="n">
        <v>2</v>
      </c>
      <c r="E82" s="55" t="n">
        <v>6.9</v>
      </c>
      <c r="F82" s="56" t="n">
        <v>0</v>
      </c>
      <c r="G82" s="57" t="n">
        <f aca="false">D82*E82</f>
        <v>13.8</v>
      </c>
      <c r="H82" s="57" t="n">
        <f aca="false">G82*(1-F82)</f>
        <v>13.8</v>
      </c>
      <c r="I82" s="1" t="n">
        <f aca="false">MONTH(A82)</f>
        <v>1</v>
      </c>
      <c r="J82" s="57" t="n">
        <f aca="false">D82*INDEX(Справочник!$E$5:$E$16,MATCH(C82,Справочник!$A$5:$A$16,0))</f>
        <v>4.6</v>
      </c>
      <c r="K82" s="57" t="n">
        <f aca="false">D82*INDEX(Справочник!$F$5:$F$16,MATCH(C82,Справочник!$A$5:$A$16,0))</f>
        <v>1.4</v>
      </c>
    </row>
    <row r="83" customFormat="false" ht="15" hidden="false" customHeight="false" outlineLevel="0" collapsed="false">
      <c r="A83" s="53" t="n">
        <v>45670</v>
      </c>
      <c r="B83" s="54" t="s">
        <v>173</v>
      </c>
      <c r="C83" s="54" t="s">
        <v>80</v>
      </c>
      <c r="D83" s="54" t="n">
        <v>1</v>
      </c>
      <c r="E83" s="55" t="n">
        <v>9.9</v>
      </c>
      <c r="F83" s="56" t="n">
        <v>0</v>
      </c>
      <c r="G83" s="57" t="n">
        <f aca="false">D83*E83</f>
        <v>9.9</v>
      </c>
      <c r="H83" s="57" t="n">
        <f aca="false">G83*(1-F83)</f>
        <v>9.9</v>
      </c>
      <c r="I83" s="1" t="n">
        <f aca="false">MONTH(A83)</f>
        <v>1</v>
      </c>
      <c r="J83" s="57" t="n">
        <f aca="false">D83*INDEX(Справочник!$E$5:$E$16,MATCH(C83,Справочник!$A$5:$A$16,0))</f>
        <v>4.2</v>
      </c>
      <c r="K83" s="57" t="n">
        <f aca="false">D83*INDEX(Справочник!$F$5:$F$16,MATCH(C83,Справочник!$A$5:$A$16,0))</f>
        <v>0.9</v>
      </c>
    </row>
    <row r="84" customFormat="false" ht="15" hidden="false" customHeight="false" outlineLevel="0" collapsed="false">
      <c r="A84" s="53" t="n">
        <v>45670</v>
      </c>
      <c r="B84" s="54" t="s">
        <v>173</v>
      </c>
      <c r="C84" s="54" t="s">
        <v>87</v>
      </c>
      <c r="D84" s="54" t="n">
        <v>1</v>
      </c>
      <c r="E84" s="55" t="n">
        <v>5.9</v>
      </c>
      <c r="F84" s="56" t="n">
        <v>0</v>
      </c>
      <c r="G84" s="57" t="n">
        <f aca="false">D84*E84</f>
        <v>5.9</v>
      </c>
      <c r="H84" s="57" t="n">
        <f aca="false">G84*(1-F84)</f>
        <v>5.9</v>
      </c>
      <c r="I84" s="1" t="n">
        <f aca="false">MONTH(A84)</f>
        <v>1</v>
      </c>
      <c r="J84" s="57" t="n">
        <f aca="false">D84*INDEX(Справочник!$E$5:$E$16,MATCH(C84,Справочник!$A$5:$A$16,0))</f>
        <v>1.9</v>
      </c>
      <c r="K84" s="57" t="n">
        <f aca="false">D84*INDEX(Справочник!$F$5:$F$16,MATCH(C84,Справочник!$A$5:$A$16,0))</f>
        <v>0.7</v>
      </c>
    </row>
    <row r="85" customFormat="false" ht="15" hidden="false" customHeight="false" outlineLevel="0" collapsed="false">
      <c r="A85" s="53" t="n">
        <v>45671</v>
      </c>
      <c r="B85" s="54" t="s">
        <v>174</v>
      </c>
      <c r="C85" s="54" t="s">
        <v>91</v>
      </c>
      <c r="D85" s="54" t="n">
        <v>1</v>
      </c>
      <c r="E85" s="55" t="n">
        <v>28</v>
      </c>
      <c r="F85" s="56" t="n">
        <v>0</v>
      </c>
      <c r="G85" s="57" t="n">
        <f aca="false">D85*E85</f>
        <v>28</v>
      </c>
      <c r="H85" s="57" t="n">
        <f aca="false">G85*(1-F85)</f>
        <v>28</v>
      </c>
      <c r="I85" s="1" t="n">
        <f aca="false">MONTH(A85)</f>
        <v>1</v>
      </c>
      <c r="J85" s="57" t="n">
        <f aca="false">D85*INDEX(Справочник!$E$5:$E$16,MATCH(C85,Справочник!$A$5:$A$16,0))</f>
        <v>17.4</v>
      </c>
      <c r="K85" s="57" t="n">
        <f aca="false">D85*INDEX(Справочник!$F$5:$F$16,MATCH(C85,Справочник!$A$5:$A$16,0))</f>
        <v>7.9</v>
      </c>
    </row>
    <row r="86" customFormat="false" ht="15" hidden="false" customHeight="false" outlineLevel="0" collapsed="false">
      <c r="A86" s="53" t="n">
        <v>45671</v>
      </c>
      <c r="B86" s="54" t="s">
        <v>175</v>
      </c>
      <c r="C86" s="54" t="s">
        <v>81</v>
      </c>
      <c r="D86" s="54" t="n">
        <v>1</v>
      </c>
      <c r="E86" s="55" t="n">
        <v>29.9</v>
      </c>
      <c r="F86" s="56" t="n">
        <v>0</v>
      </c>
      <c r="G86" s="57" t="n">
        <f aca="false">D86*E86</f>
        <v>29.9</v>
      </c>
      <c r="H86" s="57" t="n">
        <f aca="false">G86*(1-F86)</f>
        <v>29.9</v>
      </c>
      <c r="I86" s="1" t="n">
        <f aca="false">MONTH(A86)</f>
        <v>1</v>
      </c>
      <c r="J86" s="57" t="n">
        <f aca="false">D86*INDEX(Справочник!$E$5:$E$16,MATCH(C86,Справочник!$A$5:$A$16,0))</f>
        <v>14.8</v>
      </c>
      <c r="K86" s="57" t="n">
        <f aca="false">D86*INDEX(Справочник!$F$5:$F$16,MATCH(C86,Справочник!$A$5:$A$16,0))</f>
        <v>2.4</v>
      </c>
    </row>
    <row r="87" customFormat="false" ht="15" hidden="false" customHeight="false" outlineLevel="0" collapsed="false">
      <c r="A87" s="53" t="n">
        <v>45671</v>
      </c>
      <c r="B87" s="54" t="s">
        <v>175</v>
      </c>
      <c r="C87" s="54" t="s">
        <v>89</v>
      </c>
      <c r="D87" s="54" t="n">
        <v>1</v>
      </c>
      <c r="E87" s="55" t="n">
        <v>24</v>
      </c>
      <c r="F87" s="56" t="n">
        <v>0</v>
      </c>
      <c r="G87" s="57" t="n">
        <f aca="false">D87*E87</f>
        <v>24</v>
      </c>
      <c r="H87" s="57" t="n">
        <f aca="false">G87*(1-F87)</f>
        <v>24</v>
      </c>
      <c r="I87" s="1" t="n">
        <f aca="false">MONTH(A87)</f>
        <v>1</v>
      </c>
      <c r="J87" s="57" t="n">
        <f aca="false">D87*INDEX(Справочник!$E$5:$E$16,MATCH(C87,Справочник!$A$5:$A$16,0))</f>
        <v>13.5</v>
      </c>
      <c r="K87" s="57" t="n">
        <f aca="false">D87*INDEX(Справочник!$F$5:$F$16,MATCH(C87,Справочник!$A$5:$A$16,0))</f>
        <v>3.8</v>
      </c>
    </row>
    <row r="88" customFormat="false" ht="15" hidden="false" customHeight="false" outlineLevel="0" collapsed="false">
      <c r="A88" s="53" t="n">
        <v>45671</v>
      </c>
      <c r="B88" s="54" t="s">
        <v>176</v>
      </c>
      <c r="C88" s="54" t="s">
        <v>85</v>
      </c>
      <c r="D88" s="54" t="n">
        <v>1</v>
      </c>
      <c r="E88" s="55" t="n">
        <v>6.9</v>
      </c>
      <c r="F88" s="56" t="n">
        <v>0</v>
      </c>
      <c r="G88" s="57" t="n">
        <f aca="false">D88*E88</f>
        <v>6.9</v>
      </c>
      <c r="H88" s="57" t="n">
        <f aca="false">G88*(1-F88)</f>
        <v>6.9</v>
      </c>
      <c r="I88" s="1" t="n">
        <f aca="false">MONTH(A88)</f>
        <v>1</v>
      </c>
      <c r="J88" s="57" t="n">
        <f aca="false">D88*INDEX(Справочник!$E$5:$E$16,MATCH(C88,Справочник!$A$5:$A$16,0))</f>
        <v>2.3</v>
      </c>
      <c r="K88" s="57" t="n">
        <f aca="false">D88*INDEX(Справочник!$F$5:$F$16,MATCH(C88,Справочник!$A$5:$A$16,0))</f>
        <v>0.7</v>
      </c>
    </row>
    <row r="89" customFormat="false" ht="15" hidden="false" customHeight="false" outlineLevel="0" collapsed="false">
      <c r="A89" s="53" t="n">
        <v>45671</v>
      </c>
      <c r="B89" s="54" t="s">
        <v>176</v>
      </c>
      <c r="C89" s="54" t="s">
        <v>91</v>
      </c>
      <c r="D89" s="54" t="n">
        <v>1</v>
      </c>
      <c r="E89" s="55" t="n">
        <v>28</v>
      </c>
      <c r="F89" s="56" t="n">
        <v>0</v>
      </c>
      <c r="G89" s="57" t="n">
        <f aca="false">D89*E89</f>
        <v>28</v>
      </c>
      <c r="H89" s="57" t="n">
        <f aca="false">G89*(1-F89)</f>
        <v>28</v>
      </c>
      <c r="I89" s="1" t="n">
        <f aca="false">MONTH(A89)</f>
        <v>1</v>
      </c>
      <c r="J89" s="57" t="n">
        <f aca="false">D89*INDEX(Справочник!$E$5:$E$16,MATCH(C89,Справочник!$A$5:$A$16,0))</f>
        <v>17.4</v>
      </c>
      <c r="K89" s="57" t="n">
        <f aca="false">D89*INDEX(Справочник!$F$5:$F$16,MATCH(C89,Справочник!$A$5:$A$16,0))</f>
        <v>7.9</v>
      </c>
    </row>
    <row r="90" customFormat="false" ht="15" hidden="false" customHeight="false" outlineLevel="0" collapsed="false">
      <c r="A90" s="53" t="n">
        <v>45671</v>
      </c>
      <c r="B90" s="54" t="s">
        <v>176</v>
      </c>
      <c r="C90" s="54" t="s">
        <v>82</v>
      </c>
      <c r="D90" s="54" t="n">
        <v>1</v>
      </c>
      <c r="E90" s="55" t="n">
        <v>32</v>
      </c>
      <c r="F90" s="56" t="n">
        <v>0</v>
      </c>
      <c r="G90" s="57" t="n">
        <f aca="false">D90*E90</f>
        <v>32</v>
      </c>
      <c r="H90" s="57" t="n">
        <f aca="false">G90*(1-F90)</f>
        <v>32</v>
      </c>
      <c r="I90" s="1" t="n">
        <f aca="false">MONTH(A90)</f>
        <v>1</v>
      </c>
      <c r="J90" s="57" t="n">
        <f aca="false">D90*INDEX(Справочник!$E$5:$E$16,MATCH(C90,Справочник!$A$5:$A$16,0))</f>
        <v>16.5</v>
      </c>
      <c r="K90" s="57" t="n">
        <f aca="false">D90*INDEX(Справочник!$F$5:$F$16,MATCH(C90,Справочник!$A$5:$A$16,0))</f>
        <v>2.4</v>
      </c>
    </row>
    <row r="91" customFormat="false" ht="15" hidden="false" customHeight="false" outlineLevel="0" collapsed="false">
      <c r="A91" s="53" t="n">
        <v>45672</v>
      </c>
      <c r="B91" s="54" t="s">
        <v>177</v>
      </c>
      <c r="C91" s="54" t="s">
        <v>81</v>
      </c>
      <c r="D91" s="54" t="n">
        <v>1</v>
      </c>
      <c r="E91" s="55" t="n">
        <v>29.9</v>
      </c>
      <c r="F91" s="56" t="n">
        <v>0</v>
      </c>
      <c r="G91" s="57" t="n">
        <f aca="false">D91*E91</f>
        <v>29.9</v>
      </c>
      <c r="H91" s="57" t="n">
        <f aca="false">G91*(1-F91)</f>
        <v>29.9</v>
      </c>
      <c r="I91" s="1" t="n">
        <f aca="false">MONTH(A91)</f>
        <v>1</v>
      </c>
      <c r="J91" s="57" t="n">
        <f aca="false">D91*INDEX(Справочник!$E$5:$E$16,MATCH(C91,Справочник!$A$5:$A$16,0))</f>
        <v>14.8</v>
      </c>
      <c r="K91" s="57" t="n">
        <f aca="false">D91*INDEX(Справочник!$F$5:$F$16,MATCH(C91,Справочник!$A$5:$A$16,0))</f>
        <v>2.4</v>
      </c>
    </row>
    <row r="92" customFormat="false" ht="15" hidden="false" customHeight="false" outlineLevel="0" collapsed="false">
      <c r="A92" s="53" t="n">
        <v>45673</v>
      </c>
      <c r="B92" s="54" t="s">
        <v>178</v>
      </c>
      <c r="C92" s="54" t="s">
        <v>83</v>
      </c>
      <c r="D92" s="54" t="n">
        <v>1</v>
      </c>
      <c r="E92" s="55" t="n">
        <v>11.5</v>
      </c>
      <c r="F92" s="56" t="n">
        <v>0</v>
      </c>
      <c r="G92" s="57" t="n">
        <f aca="false">D92*E92</f>
        <v>11.5</v>
      </c>
      <c r="H92" s="57" t="n">
        <f aca="false">G92*(1-F92)</f>
        <v>11.5</v>
      </c>
      <c r="I92" s="1" t="n">
        <f aca="false">MONTH(A92)</f>
        <v>1</v>
      </c>
      <c r="J92" s="57" t="n">
        <f aca="false">D92*INDEX(Справочник!$E$5:$E$16,MATCH(C92,Справочник!$A$5:$A$16,0))</f>
        <v>5.1</v>
      </c>
      <c r="K92" s="57" t="n">
        <f aca="false">D92*INDEX(Справочник!$F$5:$F$16,MATCH(C92,Справочник!$A$5:$A$16,0))</f>
        <v>0.9</v>
      </c>
    </row>
    <row r="93" customFormat="false" ht="15" hidden="false" customHeight="false" outlineLevel="0" collapsed="false">
      <c r="A93" s="53" t="n">
        <v>45673</v>
      </c>
      <c r="B93" s="54" t="s">
        <v>178</v>
      </c>
      <c r="C93" s="54" t="s">
        <v>81</v>
      </c>
      <c r="D93" s="54" t="n">
        <v>1</v>
      </c>
      <c r="E93" s="55" t="n">
        <v>29.9</v>
      </c>
      <c r="F93" s="56" t="n">
        <v>0</v>
      </c>
      <c r="G93" s="57" t="n">
        <f aca="false">D93*E93</f>
        <v>29.9</v>
      </c>
      <c r="H93" s="57" t="n">
        <f aca="false">G93*(1-F93)</f>
        <v>29.9</v>
      </c>
      <c r="I93" s="1" t="n">
        <f aca="false">MONTH(A93)</f>
        <v>1</v>
      </c>
      <c r="J93" s="57" t="n">
        <f aca="false">D93*INDEX(Справочник!$E$5:$E$16,MATCH(C93,Справочник!$A$5:$A$16,0))</f>
        <v>14.8</v>
      </c>
      <c r="K93" s="57" t="n">
        <f aca="false">D93*INDEX(Справочник!$F$5:$F$16,MATCH(C93,Справочник!$A$5:$A$16,0))</f>
        <v>2.4</v>
      </c>
    </row>
    <row r="94" customFormat="false" ht="15" hidden="false" customHeight="false" outlineLevel="0" collapsed="false">
      <c r="A94" s="53" t="n">
        <v>45673</v>
      </c>
      <c r="B94" s="54" t="s">
        <v>178</v>
      </c>
      <c r="C94" s="54" t="s">
        <v>89</v>
      </c>
      <c r="D94" s="54" t="n">
        <v>1</v>
      </c>
      <c r="E94" s="55" t="n">
        <v>24</v>
      </c>
      <c r="F94" s="56" t="n">
        <v>0</v>
      </c>
      <c r="G94" s="57" t="n">
        <f aca="false">D94*E94</f>
        <v>24</v>
      </c>
      <c r="H94" s="57" t="n">
        <f aca="false">G94*(1-F94)</f>
        <v>24</v>
      </c>
      <c r="I94" s="1" t="n">
        <f aca="false">MONTH(A94)</f>
        <v>1</v>
      </c>
      <c r="J94" s="57" t="n">
        <f aca="false">D94*INDEX(Справочник!$E$5:$E$16,MATCH(C94,Справочник!$A$5:$A$16,0))</f>
        <v>13.5</v>
      </c>
      <c r="K94" s="57" t="n">
        <f aca="false">D94*INDEX(Справочник!$F$5:$F$16,MATCH(C94,Справочник!$A$5:$A$16,0))</f>
        <v>3.8</v>
      </c>
    </row>
    <row r="95" customFormat="false" ht="15" hidden="false" customHeight="false" outlineLevel="0" collapsed="false">
      <c r="A95" s="53" t="n">
        <v>45673</v>
      </c>
      <c r="B95" s="54" t="s">
        <v>179</v>
      </c>
      <c r="C95" s="54" t="s">
        <v>85</v>
      </c>
      <c r="D95" s="54" t="n">
        <v>1</v>
      </c>
      <c r="E95" s="55" t="n">
        <v>6.9</v>
      </c>
      <c r="F95" s="56" t="n">
        <v>0</v>
      </c>
      <c r="G95" s="57" t="n">
        <f aca="false">D95*E95</f>
        <v>6.9</v>
      </c>
      <c r="H95" s="57" t="n">
        <f aca="false">G95*(1-F95)</f>
        <v>6.9</v>
      </c>
      <c r="I95" s="1" t="n">
        <f aca="false">MONTH(A95)</f>
        <v>1</v>
      </c>
      <c r="J95" s="57" t="n">
        <f aca="false">D95*INDEX(Справочник!$E$5:$E$16,MATCH(C95,Справочник!$A$5:$A$16,0))</f>
        <v>2.3</v>
      </c>
      <c r="K95" s="57" t="n">
        <f aca="false">D95*INDEX(Справочник!$F$5:$F$16,MATCH(C95,Справочник!$A$5:$A$16,0))</f>
        <v>0.7</v>
      </c>
    </row>
    <row r="96" customFormat="false" ht="15" hidden="false" customHeight="false" outlineLevel="0" collapsed="false">
      <c r="A96" s="53" t="n">
        <v>45673</v>
      </c>
      <c r="B96" s="54" t="s">
        <v>179</v>
      </c>
      <c r="C96" s="54" t="s">
        <v>90</v>
      </c>
      <c r="D96" s="54" t="n">
        <v>2</v>
      </c>
      <c r="E96" s="55" t="n">
        <v>4.5</v>
      </c>
      <c r="F96" s="56" t="n">
        <v>0</v>
      </c>
      <c r="G96" s="57" t="n">
        <f aca="false">D96*E96</f>
        <v>9</v>
      </c>
      <c r="H96" s="57" t="n">
        <f aca="false">G96*(1-F96)</f>
        <v>9</v>
      </c>
      <c r="I96" s="1" t="n">
        <f aca="false">MONTH(A96)</f>
        <v>1</v>
      </c>
      <c r="J96" s="57" t="n">
        <f aca="false">D96*INDEX(Справочник!$E$5:$E$16,MATCH(C96,Справочник!$A$5:$A$16,0))</f>
        <v>3.2</v>
      </c>
      <c r="K96" s="57" t="n">
        <f aca="false">D96*INDEX(Справочник!$F$5:$F$16,MATCH(C96,Справочник!$A$5:$A$16,0))</f>
        <v>5.8</v>
      </c>
    </row>
    <row r="97" customFormat="false" ht="15" hidden="false" customHeight="false" outlineLevel="0" collapsed="false">
      <c r="A97" s="53" t="n">
        <v>45674</v>
      </c>
      <c r="B97" s="54" t="s">
        <v>180</v>
      </c>
      <c r="C97" s="54" t="s">
        <v>83</v>
      </c>
      <c r="D97" s="54" t="n">
        <v>1</v>
      </c>
      <c r="E97" s="55" t="n">
        <v>11.5</v>
      </c>
      <c r="F97" s="56" t="n">
        <v>0</v>
      </c>
      <c r="G97" s="57" t="n">
        <f aca="false">D97*E97</f>
        <v>11.5</v>
      </c>
      <c r="H97" s="57" t="n">
        <f aca="false">G97*(1-F97)</f>
        <v>11.5</v>
      </c>
      <c r="I97" s="1" t="n">
        <f aca="false">MONTH(A97)</f>
        <v>1</v>
      </c>
      <c r="J97" s="57" t="n">
        <f aca="false">D97*INDEX(Справочник!$E$5:$E$16,MATCH(C97,Справочник!$A$5:$A$16,0))</f>
        <v>5.1</v>
      </c>
      <c r="K97" s="57" t="n">
        <f aca="false">D97*INDEX(Справочник!$F$5:$F$16,MATCH(C97,Справочник!$A$5:$A$16,0))</f>
        <v>0.9</v>
      </c>
    </row>
    <row r="98" customFormat="false" ht="15" hidden="false" customHeight="false" outlineLevel="0" collapsed="false">
      <c r="A98" s="53" t="n">
        <v>45674</v>
      </c>
      <c r="B98" s="54" t="s">
        <v>181</v>
      </c>
      <c r="C98" s="54" t="s">
        <v>80</v>
      </c>
      <c r="D98" s="54" t="n">
        <v>2</v>
      </c>
      <c r="E98" s="55" t="n">
        <v>9.9</v>
      </c>
      <c r="F98" s="56" t="n">
        <v>0</v>
      </c>
      <c r="G98" s="57" t="n">
        <f aca="false">D98*E98</f>
        <v>19.8</v>
      </c>
      <c r="H98" s="57" t="n">
        <f aca="false">G98*(1-F98)</f>
        <v>19.8</v>
      </c>
      <c r="I98" s="1" t="n">
        <f aca="false">MONTH(A98)</f>
        <v>1</v>
      </c>
      <c r="J98" s="57" t="n">
        <f aca="false">D98*INDEX(Справочник!$E$5:$E$16,MATCH(C98,Справочник!$A$5:$A$16,0))</f>
        <v>8.4</v>
      </c>
      <c r="K98" s="57" t="n">
        <f aca="false">D98*INDEX(Справочник!$F$5:$F$16,MATCH(C98,Справочник!$A$5:$A$16,0))</f>
        <v>1.8</v>
      </c>
    </row>
    <row r="99" customFormat="false" ht="15" hidden="false" customHeight="false" outlineLevel="0" collapsed="false">
      <c r="A99" s="53" t="n">
        <v>45674</v>
      </c>
      <c r="B99" s="54" t="s">
        <v>181</v>
      </c>
      <c r="C99" s="54" t="s">
        <v>86</v>
      </c>
      <c r="D99" s="54" t="n">
        <v>2</v>
      </c>
      <c r="E99" s="55" t="n">
        <v>7.5</v>
      </c>
      <c r="F99" s="56" t="n">
        <v>0</v>
      </c>
      <c r="G99" s="57" t="n">
        <f aca="false">D99*E99</f>
        <v>15</v>
      </c>
      <c r="H99" s="57" t="n">
        <f aca="false">G99*(1-F99)</f>
        <v>15</v>
      </c>
      <c r="I99" s="1" t="n">
        <f aca="false">MONTH(A99)</f>
        <v>1</v>
      </c>
      <c r="J99" s="57" t="n">
        <f aca="false">D99*INDEX(Справочник!$E$5:$E$16,MATCH(C99,Справочник!$A$5:$A$16,0))</f>
        <v>5.2</v>
      </c>
      <c r="K99" s="57" t="n">
        <f aca="false">D99*INDEX(Справочник!$F$5:$F$16,MATCH(C99,Справочник!$A$5:$A$16,0))</f>
        <v>1.4</v>
      </c>
    </row>
    <row r="100" customFormat="false" ht="15" hidden="false" customHeight="false" outlineLevel="0" collapsed="false">
      <c r="A100" s="53" t="n">
        <v>45674</v>
      </c>
      <c r="B100" s="54" t="s">
        <v>181</v>
      </c>
      <c r="C100" s="54" t="s">
        <v>84</v>
      </c>
      <c r="D100" s="54" t="n">
        <v>1</v>
      </c>
      <c r="E100" s="55" t="n">
        <v>10.5</v>
      </c>
      <c r="F100" s="56" t="n">
        <v>0</v>
      </c>
      <c r="G100" s="57" t="n">
        <f aca="false">D100*E100</f>
        <v>10.5</v>
      </c>
      <c r="H100" s="57" t="n">
        <f aca="false">G100*(1-F100)</f>
        <v>10.5</v>
      </c>
      <c r="I100" s="1" t="n">
        <f aca="false">MONTH(A100)</f>
        <v>1</v>
      </c>
      <c r="J100" s="57" t="n">
        <f aca="false">D100*INDEX(Справочник!$E$5:$E$16,MATCH(C100,Справочник!$A$5:$A$16,0))</f>
        <v>4.7</v>
      </c>
      <c r="K100" s="57" t="n">
        <f aca="false">D100*INDEX(Справочник!$F$5:$F$16,MATCH(C100,Справочник!$A$5:$A$16,0))</f>
        <v>0.9</v>
      </c>
    </row>
    <row r="101" customFormat="false" ht="15" hidden="false" customHeight="false" outlineLevel="0" collapsed="false">
      <c r="A101" s="53" t="n">
        <v>45674</v>
      </c>
      <c r="B101" s="54" t="s">
        <v>182</v>
      </c>
      <c r="C101" s="54" t="s">
        <v>81</v>
      </c>
      <c r="D101" s="54" t="n">
        <v>1</v>
      </c>
      <c r="E101" s="55" t="n">
        <v>29.9</v>
      </c>
      <c r="F101" s="56" t="n">
        <v>0</v>
      </c>
      <c r="G101" s="57" t="n">
        <f aca="false">D101*E101</f>
        <v>29.9</v>
      </c>
      <c r="H101" s="57" t="n">
        <f aca="false">G101*(1-F101)</f>
        <v>29.9</v>
      </c>
      <c r="I101" s="1" t="n">
        <f aca="false">MONTH(A101)</f>
        <v>1</v>
      </c>
      <c r="J101" s="57" t="n">
        <f aca="false">D101*INDEX(Справочник!$E$5:$E$16,MATCH(C101,Справочник!$A$5:$A$16,0))</f>
        <v>14.8</v>
      </c>
      <c r="K101" s="57" t="n">
        <f aca="false">D101*INDEX(Справочник!$F$5:$F$16,MATCH(C101,Справочник!$A$5:$A$16,0))</f>
        <v>2.4</v>
      </c>
    </row>
    <row r="102" customFormat="false" ht="15" hidden="false" customHeight="false" outlineLevel="0" collapsed="false">
      <c r="A102" s="53" t="n">
        <v>45674</v>
      </c>
      <c r="B102" s="54" t="s">
        <v>183</v>
      </c>
      <c r="C102" s="54" t="s">
        <v>85</v>
      </c>
      <c r="D102" s="54" t="n">
        <v>1</v>
      </c>
      <c r="E102" s="55" t="n">
        <v>6.9</v>
      </c>
      <c r="F102" s="56" t="n">
        <v>0</v>
      </c>
      <c r="G102" s="57" t="n">
        <f aca="false">D102*E102</f>
        <v>6.9</v>
      </c>
      <c r="H102" s="57" t="n">
        <f aca="false">G102*(1-F102)</f>
        <v>6.9</v>
      </c>
      <c r="I102" s="1" t="n">
        <f aca="false">MONTH(A102)</f>
        <v>1</v>
      </c>
      <c r="J102" s="57" t="n">
        <f aca="false">D102*INDEX(Справочник!$E$5:$E$16,MATCH(C102,Справочник!$A$5:$A$16,0))</f>
        <v>2.3</v>
      </c>
      <c r="K102" s="57" t="n">
        <f aca="false">D102*INDEX(Справочник!$F$5:$F$16,MATCH(C102,Справочник!$A$5:$A$16,0))</f>
        <v>0.7</v>
      </c>
    </row>
    <row r="103" customFormat="false" ht="15" hidden="false" customHeight="false" outlineLevel="0" collapsed="false">
      <c r="A103" s="53" t="n">
        <v>45674</v>
      </c>
      <c r="B103" s="54" t="s">
        <v>184</v>
      </c>
      <c r="C103" s="54" t="s">
        <v>85</v>
      </c>
      <c r="D103" s="54" t="n">
        <v>1</v>
      </c>
      <c r="E103" s="55" t="n">
        <v>6.9</v>
      </c>
      <c r="F103" s="56" t="n">
        <v>0</v>
      </c>
      <c r="G103" s="57" t="n">
        <f aca="false">D103*E103</f>
        <v>6.9</v>
      </c>
      <c r="H103" s="57" t="n">
        <f aca="false">G103*(1-F103)</f>
        <v>6.9</v>
      </c>
      <c r="I103" s="1" t="n">
        <f aca="false">MONTH(A103)</f>
        <v>1</v>
      </c>
      <c r="J103" s="57" t="n">
        <f aca="false">D103*INDEX(Справочник!$E$5:$E$16,MATCH(C103,Справочник!$A$5:$A$16,0))</f>
        <v>2.3</v>
      </c>
      <c r="K103" s="57" t="n">
        <f aca="false">D103*INDEX(Справочник!$F$5:$F$16,MATCH(C103,Справочник!$A$5:$A$16,0))</f>
        <v>0.7</v>
      </c>
    </row>
    <row r="104" customFormat="false" ht="15" hidden="false" customHeight="false" outlineLevel="0" collapsed="false">
      <c r="A104" s="53" t="n">
        <v>45674</v>
      </c>
      <c r="B104" s="54" t="s">
        <v>184</v>
      </c>
      <c r="C104" s="54" t="s">
        <v>84</v>
      </c>
      <c r="D104" s="54" t="n">
        <v>1</v>
      </c>
      <c r="E104" s="55" t="n">
        <v>10.5</v>
      </c>
      <c r="F104" s="56" t="n">
        <v>0</v>
      </c>
      <c r="G104" s="57" t="n">
        <f aca="false">D104*E104</f>
        <v>10.5</v>
      </c>
      <c r="H104" s="57" t="n">
        <f aca="false">G104*(1-F104)</f>
        <v>10.5</v>
      </c>
      <c r="I104" s="1" t="n">
        <f aca="false">MONTH(A104)</f>
        <v>1</v>
      </c>
      <c r="J104" s="57" t="n">
        <f aca="false">D104*INDEX(Справочник!$E$5:$E$16,MATCH(C104,Справочник!$A$5:$A$16,0))</f>
        <v>4.7</v>
      </c>
      <c r="K104" s="57" t="n">
        <f aca="false">D104*INDEX(Справочник!$F$5:$F$16,MATCH(C104,Справочник!$A$5:$A$16,0))</f>
        <v>0.9</v>
      </c>
    </row>
    <row r="105" customFormat="false" ht="15" hidden="false" customHeight="false" outlineLevel="0" collapsed="false">
      <c r="A105" s="53" t="n">
        <v>45674</v>
      </c>
      <c r="B105" s="54" t="s">
        <v>184</v>
      </c>
      <c r="C105" s="54" t="s">
        <v>81</v>
      </c>
      <c r="D105" s="54" t="n">
        <v>1</v>
      </c>
      <c r="E105" s="55" t="n">
        <v>29.9</v>
      </c>
      <c r="F105" s="56" t="n">
        <v>0</v>
      </c>
      <c r="G105" s="57" t="n">
        <f aca="false">D105*E105</f>
        <v>29.9</v>
      </c>
      <c r="H105" s="57" t="n">
        <f aca="false">G105*(1-F105)</f>
        <v>29.9</v>
      </c>
      <c r="I105" s="1" t="n">
        <f aca="false">MONTH(A105)</f>
        <v>1</v>
      </c>
      <c r="J105" s="57" t="n">
        <f aca="false">D105*INDEX(Справочник!$E$5:$E$16,MATCH(C105,Справочник!$A$5:$A$16,0))</f>
        <v>14.8</v>
      </c>
      <c r="K105" s="57" t="n">
        <f aca="false">D105*INDEX(Справочник!$F$5:$F$16,MATCH(C105,Справочник!$A$5:$A$16,0))</f>
        <v>2.4</v>
      </c>
    </row>
    <row r="106" customFormat="false" ht="15" hidden="false" customHeight="false" outlineLevel="0" collapsed="false">
      <c r="A106" s="53" t="n">
        <v>45675</v>
      </c>
      <c r="B106" s="54" t="s">
        <v>185</v>
      </c>
      <c r="C106" s="54" t="s">
        <v>89</v>
      </c>
      <c r="D106" s="54" t="n">
        <v>1</v>
      </c>
      <c r="E106" s="55" t="n">
        <v>24</v>
      </c>
      <c r="F106" s="56" t="n">
        <v>0</v>
      </c>
      <c r="G106" s="57" t="n">
        <f aca="false">D106*E106</f>
        <v>24</v>
      </c>
      <c r="H106" s="57" t="n">
        <f aca="false">G106*(1-F106)</f>
        <v>24</v>
      </c>
      <c r="I106" s="1" t="n">
        <f aca="false">MONTH(A106)</f>
        <v>1</v>
      </c>
      <c r="J106" s="57" t="n">
        <f aca="false">D106*INDEX(Справочник!$E$5:$E$16,MATCH(C106,Справочник!$A$5:$A$16,0))</f>
        <v>13.5</v>
      </c>
      <c r="K106" s="57" t="n">
        <f aca="false">D106*INDEX(Справочник!$F$5:$F$16,MATCH(C106,Справочник!$A$5:$A$16,0))</f>
        <v>3.8</v>
      </c>
    </row>
    <row r="107" customFormat="false" ht="15" hidden="false" customHeight="false" outlineLevel="0" collapsed="false">
      <c r="A107" s="53" t="n">
        <v>45675</v>
      </c>
      <c r="B107" s="54" t="s">
        <v>186</v>
      </c>
      <c r="C107" s="54" t="s">
        <v>81</v>
      </c>
      <c r="D107" s="54" t="n">
        <v>3</v>
      </c>
      <c r="E107" s="55" t="n">
        <v>29.9</v>
      </c>
      <c r="F107" s="56" t="n">
        <v>0</v>
      </c>
      <c r="G107" s="57" t="n">
        <f aca="false">D107*E107</f>
        <v>89.7</v>
      </c>
      <c r="H107" s="57" t="n">
        <f aca="false">G107*(1-F107)</f>
        <v>89.7</v>
      </c>
      <c r="I107" s="1" t="n">
        <f aca="false">MONTH(A107)</f>
        <v>1</v>
      </c>
      <c r="J107" s="57" t="n">
        <f aca="false">D107*INDEX(Справочник!$E$5:$E$16,MATCH(C107,Справочник!$A$5:$A$16,0))</f>
        <v>44.4</v>
      </c>
      <c r="K107" s="57" t="n">
        <f aca="false">D107*INDEX(Справочник!$F$5:$F$16,MATCH(C107,Справочник!$A$5:$A$16,0))</f>
        <v>7.2</v>
      </c>
    </row>
    <row r="108" customFormat="false" ht="15" hidden="false" customHeight="false" outlineLevel="0" collapsed="false">
      <c r="A108" s="53" t="n">
        <v>45676</v>
      </c>
      <c r="B108" s="54" t="s">
        <v>187</v>
      </c>
      <c r="C108" s="54" t="s">
        <v>80</v>
      </c>
      <c r="D108" s="54" t="n">
        <v>3</v>
      </c>
      <c r="E108" s="55" t="n">
        <v>9.9</v>
      </c>
      <c r="F108" s="56" t="n">
        <v>0</v>
      </c>
      <c r="G108" s="57" t="n">
        <f aca="false">D108*E108</f>
        <v>29.7</v>
      </c>
      <c r="H108" s="57" t="n">
        <f aca="false">G108*(1-F108)</f>
        <v>29.7</v>
      </c>
      <c r="I108" s="1" t="n">
        <f aca="false">MONTH(A108)</f>
        <v>1</v>
      </c>
      <c r="J108" s="57" t="n">
        <f aca="false">D108*INDEX(Справочник!$E$5:$E$16,MATCH(C108,Справочник!$A$5:$A$16,0))</f>
        <v>12.6</v>
      </c>
      <c r="K108" s="57" t="n">
        <f aca="false">D108*INDEX(Справочник!$F$5:$F$16,MATCH(C108,Справочник!$A$5:$A$16,0))</f>
        <v>2.7</v>
      </c>
    </row>
    <row r="109" customFormat="false" ht="15" hidden="false" customHeight="false" outlineLevel="0" collapsed="false">
      <c r="A109" s="53" t="n">
        <v>45677</v>
      </c>
      <c r="B109" s="54" t="s">
        <v>188</v>
      </c>
      <c r="C109" s="54" t="s">
        <v>90</v>
      </c>
      <c r="D109" s="54" t="n">
        <v>1</v>
      </c>
      <c r="E109" s="55" t="n">
        <v>4.5</v>
      </c>
      <c r="F109" s="56" t="n">
        <v>0</v>
      </c>
      <c r="G109" s="57" t="n">
        <f aca="false">D109*E109</f>
        <v>4.5</v>
      </c>
      <c r="H109" s="57" t="n">
        <f aca="false">G109*(1-F109)</f>
        <v>4.5</v>
      </c>
      <c r="I109" s="1" t="n">
        <f aca="false">MONTH(A109)</f>
        <v>1</v>
      </c>
      <c r="J109" s="57" t="n">
        <f aca="false">D109*INDEX(Справочник!$E$5:$E$16,MATCH(C109,Справочник!$A$5:$A$16,0))</f>
        <v>1.6</v>
      </c>
      <c r="K109" s="57" t="n">
        <f aca="false">D109*INDEX(Справочник!$F$5:$F$16,MATCH(C109,Справочник!$A$5:$A$16,0))</f>
        <v>2.9</v>
      </c>
    </row>
    <row r="110" customFormat="false" ht="15" hidden="false" customHeight="false" outlineLevel="0" collapsed="false">
      <c r="A110" s="53" t="n">
        <v>45677</v>
      </c>
      <c r="B110" s="54" t="s">
        <v>188</v>
      </c>
      <c r="C110" s="54" t="s">
        <v>88</v>
      </c>
      <c r="D110" s="54" t="n">
        <v>1</v>
      </c>
      <c r="E110" s="55" t="n">
        <v>39</v>
      </c>
      <c r="F110" s="56" t="n">
        <v>0</v>
      </c>
      <c r="G110" s="57" t="n">
        <f aca="false">D110*E110</f>
        <v>39</v>
      </c>
      <c r="H110" s="57" t="n">
        <f aca="false">G110*(1-F110)</f>
        <v>39</v>
      </c>
      <c r="I110" s="1" t="n">
        <f aca="false">MONTH(A110)</f>
        <v>1</v>
      </c>
      <c r="J110" s="57" t="n">
        <f aca="false">D110*INDEX(Справочник!$E$5:$E$16,MATCH(C110,Справочник!$A$5:$A$16,0))</f>
        <v>24</v>
      </c>
      <c r="K110" s="57" t="n">
        <f aca="false">D110*INDEX(Справочник!$F$5:$F$16,MATCH(C110,Справочник!$A$5:$A$16,0))</f>
        <v>4.2</v>
      </c>
    </row>
    <row r="111" customFormat="false" ht="15" hidden="false" customHeight="false" outlineLevel="0" collapsed="false">
      <c r="A111" s="53" t="n">
        <v>45677</v>
      </c>
      <c r="B111" s="54" t="s">
        <v>189</v>
      </c>
      <c r="C111" s="54" t="s">
        <v>85</v>
      </c>
      <c r="D111" s="54" t="n">
        <v>1</v>
      </c>
      <c r="E111" s="55" t="n">
        <v>6.9</v>
      </c>
      <c r="F111" s="56" t="n">
        <v>0</v>
      </c>
      <c r="G111" s="57" t="n">
        <f aca="false">D111*E111</f>
        <v>6.9</v>
      </c>
      <c r="H111" s="57" t="n">
        <f aca="false">G111*(1-F111)</f>
        <v>6.9</v>
      </c>
      <c r="I111" s="1" t="n">
        <f aca="false">MONTH(A111)</f>
        <v>1</v>
      </c>
      <c r="J111" s="57" t="n">
        <f aca="false">D111*INDEX(Справочник!$E$5:$E$16,MATCH(C111,Справочник!$A$5:$A$16,0))</f>
        <v>2.3</v>
      </c>
      <c r="K111" s="57" t="n">
        <f aca="false">D111*INDEX(Справочник!$F$5:$F$16,MATCH(C111,Справочник!$A$5:$A$16,0))</f>
        <v>0.7</v>
      </c>
    </row>
    <row r="112" customFormat="false" ht="15" hidden="false" customHeight="false" outlineLevel="0" collapsed="false">
      <c r="A112" s="53" t="n">
        <v>45677</v>
      </c>
      <c r="B112" s="54" t="s">
        <v>189</v>
      </c>
      <c r="C112" s="54" t="s">
        <v>83</v>
      </c>
      <c r="D112" s="54" t="n">
        <v>2</v>
      </c>
      <c r="E112" s="55" t="n">
        <v>11.5</v>
      </c>
      <c r="F112" s="56" t="n">
        <v>0</v>
      </c>
      <c r="G112" s="57" t="n">
        <f aca="false">D112*E112</f>
        <v>23</v>
      </c>
      <c r="H112" s="57" t="n">
        <f aca="false">G112*(1-F112)</f>
        <v>23</v>
      </c>
      <c r="I112" s="1" t="n">
        <f aca="false">MONTH(A112)</f>
        <v>1</v>
      </c>
      <c r="J112" s="57" t="n">
        <f aca="false">D112*INDEX(Справочник!$E$5:$E$16,MATCH(C112,Справочник!$A$5:$A$16,0))</f>
        <v>10.2</v>
      </c>
      <c r="K112" s="57" t="n">
        <f aca="false">D112*INDEX(Справочник!$F$5:$F$16,MATCH(C112,Справочник!$A$5:$A$16,0))</f>
        <v>1.8</v>
      </c>
    </row>
    <row r="113" customFormat="false" ht="15" hidden="false" customHeight="false" outlineLevel="0" collapsed="false">
      <c r="A113" s="53" t="n">
        <v>45677</v>
      </c>
      <c r="B113" s="54" t="s">
        <v>190</v>
      </c>
      <c r="C113" s="54" t="s">
        <v>86</v>
      </c>
      <c r="D113" s="54" t="n">
        <v>2</v>
      </c>
      <c r="E113" s="55" t="n">
        <v>7.5</v>
      </c>
      <c r="F113" s="56" t="n">
        <v>0</v>
      </c>
      <c r="G113" s="57" t="n">
        <f aca="false">D113*E113</f>
        <v>15</v>
      </c>
      <c r="H113" s="57" t="n">
        <f aca="false">G113*(1-F113)</f>
        <v>15</v>
      </c>
      <c r="I113" s="1" t="n">
        <f aca="false">MONTH(A113)</f>
        <v>1</v>
      </c>
      <c r="J113" s="57" t="n">
        <f aca="false">D113*INDEX(Справочник!$E$5:$E$16,MATCH(C113,Справочник!$A$5:$A$16,0))</f>
        <v>5.2</v>
      </c>
      <c r="K113" s="57" t="n">
        <f aca="false">D113*INDEX(Справочник!$F$5:$F$16,MATCH(C113,Справочник!$A$5:$A$16,0))</f>
        <v>1.4</v>
      </c>
    </row>
    <row r="114" customFormat="false" ht="15" hidden="false" customHeight="false" outlineLevel="0" collapsed="false">
      <c r="A114" s="53" t="n">
        <v>45677</v>
      </c>
      <c r="B114" s="54" t="s">
        <v>190</v>
      </c>
      <c r="C114" s="54" t="s">
        <v>84</v>
      </c>
      <c r="D114" s="54" t="n">
        <v>3</v>
      </c>
      <c r="E114" s="55" t="n">
        <v>10.5</v>
      </c>
      <c r="F114" s="56" t="n">
        <v>0</v>
      </c>
      <c r="G114" s="57" t="n">
        <f aca="false">D114*E114</f>
        <v>31.5</v>
      </c>
      <c r="H114" s="57" t="n">
        <f aca="false">G114*(1-F114)</f>
        <v>31.5</v>
      </c>
      <c r="I114" s="1" t="n">
        <f aca="false">MONTH(A114)</f>
        <v>1</v>
      </c>
      <c r="J114" s="57" t="n">
        <f aca="false">D114*INDEX(Справочник!$E$5:$E$16,MATCH(C114,Справочник!$A$5:$A$16,0))</f>
        <v>14.1</v>
      </c>
      <c r="K114" s="57" t="n">
        <f aca="false">D114*INDEX(Справочник!$F$5:$F$16,MATCH(C114,Справочник!$A$5:$A$16,0))</f>
        <v>2.7</v>
      </c>
    </row>
    <row r="115" customFormat="false" ht="15" hidden="false" customHeight="false" outlineLevel="0" collapsed="false">
      <c r="A115" s="53" t="n">
        <v>45677</v>
      </c>
      <c r="B115" s="54" t="s">
        <v>191</v>
      </c>
      <c r="C115" s="54" t="s">
        <v>91</v>
      </c>
      <c r="D115" s="54" t="n">
        <v>1</v>
      </c>
      <c r="E115" s="55" t="n">
        <v>28</v>
      </c>
      <c r="F115" s="56" t="n">
        <v>0.2</v>
      </c>
      <c r="G115" s="57" t="n">
        <f aca="false">D115*E115</f>
        <v>28</v>
      </c>
      <c r="H115" s="57" t="n">
        <f aca="false">G115*(1-F115)</f>
        <v>22.4</v>
      </c>
      <c r="I115" s="1" t="n">
        <f aca="false">MONTH(A115)</f>
        <v>1</v>
      </c>
      <c r="J115" s="57" t="n">
        <f aca="false">D115*INDEX(Справочник!$E$5:$E$16,MATCH(C115,Справочник!$A$5:$A$16,0))</f>
        <v>17.4</v>
      </c>
      <c r="K115" s="57" t="n">
        <f aca="false">D115*INDEX(Справочник!$F$5:$F$16,MATCH(C115,Справочник!$A$5:$A$16,0))</f>
        <v>7.9</v>
      </c>
    </row>
    <row r="116" customFormat="false" ht="15" hidden="false" customHeight="false" outlineLevel="0" collapsed="false">
      <c r="A116" s="53" t="n">
        <v>45677</v>
      </c>
      <c r="B116" s="54" t="s">
        <v>191</v>
      </c>
      <c r="C116" s="54" t="s">
        <v>81</v>
      </c>
      <c r="D116" s="54" t="n">
        <v>3</v>
      </c>
      <c r="E116" s="55" t="n">
        <v>29.9</v>
      </c>
      <c r="F116" s="56" t="n">
        <v>0</v>
      </c>
      <c r="G116" s="57" t="n">
        <f aca="false">D116*E116</f>
        <v>89.7</v>
      </c>
      <c r="H116" s="57" t="n">
        <f aca="false">G116*(1-F116)</f>
        <v>89.7</v>
      </c>
      <c r="I116" s="1" t="n">
        <f aca="false">MONTH(A116)</f>
        <v>1</v>
      </c>
      <c r="J116" s="57" t="n">
        <f aca="false">D116*INDEX(Справочник!$E$5:$E$16,MATCH(C116,Справочник!$A$5:$A$16,0))</f>
        <v>44.4</v>
      </c>
      <c r="K116" s="57" t="n">
        <f aca="false">D116*INDEX(Справочник!$F$5:$F$16,MATCH(C116,Справочник!$A$5:$A$16,0))</f>
        <v>7.2</v>
      </c>
    </row>
    <row r="117" customFormat="false" ht="15" hidden="false" customHeight="false" outlineLevel="0" collapsed="false">
      <c r="A117" s="53" t="n">
        <v>45677</v>
      </c>
      <c r="B117" s="54" t="s">
        <v>192</v>
      </c>
      <c r="C117" s="54" t="s">
        <v>84</v>
      </c>
      <c r="D117" s="54" t="n">
        <v>2</v>
      </c>
      <c r="E117" s="55" t="n">
        <v>10.5</v>
      </c>
      <c r="F117" s="56" t="n">
        <v>0</v>
      </c>
      <c r="G117" s="57" t="n">
        <f aca="false">D117*E117</f>
        <v>21</v>
      </c>
      <c r="H117" s="57" t="n">
        <f aca="false">G117*(1-F117)</f>
        <v>21</v>
      </c>
      <c r="I117" s="1" t="n">
        <f aca="false">MONTH(A117)</f>
        <v>1</v>
      </c>
      <c r="J117" s="57" t="n">
        <f aca="false">D117*INDEX(Справочник!$E$5:$E$16,MATCH(C117,Справочник!$A$5:$A$16,0))</f>
        <v>9.4</v>
      </c>
      <c r="K117" s="57" t="n">
        <f aca="false">D117*INDEX(Справочник!$F$5:$F$16,MATCH(C117,Справочник!$A$5:$A$16,0))</f>
        <v>1.8</v>
      </c>
    </row>
    <row r="118" customFormat="false" ht="15" hidden="false" customHeight="false" outlineLevel="0" collapsed="false">
      <c r="A118" s="53" t="n">
        <v>45677</v>
      </c>
      <c r="B118" s="54" t="s">
        <v>192</v>
      </c>
      <c r="C118" s="54" t="s">
        <v>83</v>
      </c>
      <c r="D118" s="54" t="n">
        <v>1</v>
      </c>
      <c r="E118" s="55" t="n">
        <v>11.5</v>
      </c>
      <c r="F118" s="56" t="n">
        <v>0</v>
      </c>
      <c r="G118" s="57" t="n">
        <f aca="false">D118*E118</f>
        <v>11.5</v>
      </c>
      <c r="H118" s="57" t="n">
        <f aca="false">G118*(1-F118)</f>
        <v>11.5</v>
      </c>
      <c r="I118" s="1" t="n">
        <f aca="false">MONTH(A118)</f>
        <v>1</v>
      </c>
      <c r="J118" s="57" t="n">
        <f aca="false">D118*INDEX(Справочник!$E$5:$E$16,MATCH(C118,Справочник!$A$5:$A$16,0))</f>
        <v>5.1</v>
      </c>
      <c r="K118" s="57" t="n">
        <f aca="false">D118*INDEX(Справочник!$F$5:$F$16,MATCH(C118,Справочник!$A$5:$A$16,0))</f>
        <v>0.9</v>
      </c>
    </row>
    <row r="119" customFormat="false" ht="15" hidden="false" customHeight="false" outlineLevel="0" collapsed="false">
      <c r="A119" s="53" t="n">
        <v>45678</v>
      </c>
      <c r="B119" s="54" t="s">
        <v>193</v>
      </c>
      <c r="C119" s="54" t="s">
        <v>80</v>
      </c>
      <c r="D119" s="54" t="n">
        <v>2</v>
      </c>
      <c r="E119" s="55" t="n">
        <v>9.9</v>
      </c>
      <c r="F119" s="56" t="n">
        <v>0</v>
      </c>
      <c r="G119" s="57" t="n">
        <f aca="false">D119*E119</f>
        <v>19.8</v>
      </c>
      <c r="H119" s="57" t="n">
        <f aca="false">G119*(1-F119)</f>
        <v>19.8</v>
      </c>
      <c r="I119" s="1" t="n">
        <f aca="false">MONTH(A119)</f>
        <v>1</v>
      </c>
      <c r="J119" s="57" t="n">
        <f aca="false">D119*INDEX(Справочник!$E$5:$E$16,MATCH(C119,Справочник!$A$5:$A$16,0))</f>
        <v>8.4</v>
      </c>
      <c r="K119" s="57" t="n">
        <f aca="false">D119*INDEX(Справочник!$F$5:$F$16,MATCH(C119,Справочник!$A$5:$A$16,0))</f>
        <v>1.8</v>
      </c>
    </row>
    <row r="120" customFormat="false" ht="15" hidden="false" customHeight="false" outlineLevel="0" collapsed="false">
      <c r="A120" s="53" t="n">
        <v>45678</v>
      </c>
      <c r="B120" s="54" t="s">
        <v>194</v>
      </c>
      <c r="C120" s="54" t="s">
        <v>84</v>
      </c>
      <c r="D120" s="54" t="n">
        <v>1</v>
      </c>
      <c r="E120" s="55" t="n">
        <v>10.5</v>
      </c>
      <c r="F120" s="56" t="n">
        <v>0</v>
      </c>
      <c r="G120" s="57" t="n">
        <f aca="false">D120*E120</f>
        <v>10.5</v>
      </c>
      <c r="H120" s="57" t="n">
        <f aca="false">G120*(1-F120)</f>
        <v>10.5</v>
      </c>
      <c r="I120" s="1" t="n">
        <f aca="false">MONTH(A120)</f>
        <v>1</v>
      </c>
      <c r="J120" s="57" t="n">
        <f aca="false">D120*INDEX(Справочник!$E$5:$E$16,MATCH(C120,Справочник!$A$5:$A$16,0))</f>
        <v>4.7</v>
      </c>
      <c r="K120" s="57" t="n">
        <f aca="false">D120*INDEX(Справочник!$F$5:$F$16,MATCH(C120,Справочник!$A$5:$A$16,0))</f>
        <v>0.9</v>
      </c>
    </row>
    <row r="121" customFormat="false" ht="15" hidden="false" customHeight="false" outlineLevel="0" collapsed="false">
      <c r="A121" s="53" t="n">
        <v>45678</v>
      </c>
      <c r="B121" s="54" t="s">
        <v>195</v>
      </c>
      <c r="C121" s="54" t="s">
        <v>82</v>
      </c>
      <c r="D121" s="54" t="n">
        <v>2</v>
      </c>
      <c r="E121" s="55" t="n">
        <v>32</v>
      </c>
      <c r="F121" s="56" t="n">
        <v>0</v>
      </c>
      <c r="G121" s="57" t="n">
        <f aca="false">D121*E121</f>
        <v>64</v>
      </c>
      <c r="H121" s="57" t="n">
        <f aca="false">G121*(1-F121)</f>
        <v>64</v>
      </c>
      <c r="I121" s="1" t="n">
        <f aca="false">MONTH(A121)</f>
        <v>1</v>
      </c>
      <c r="J121" s="57" t="n">
        <f aca="false">D121*INDEX(Справочник!$E$5:$E$16,MATCH(C121,Справочник!$A$5:$A$16,0))</f>
        <v>33</v>
      </c>
      <c r="K121" s="57" t="n">
        <f aca="false">D121*INDEX(Справочник!$F$5:$F$16,MATCH(C121,Справочник!$A$5:$A$16,0))</f>
        <v>4.8</v>
      </c>
    </row>
    <row r="122" customFormat="false" ht="15" hidden="false" customHeight="false" outlineLevel="0" collapsed="false">
      <c r="A122" s="53" t="n">
        <v>45680</v>
      </c>
      <c r="B122" s="54" t="s">
        <v>196</v>
      </c>
      <c r="C122" s="54" t="s">
        <v>80</v>
      </c>
      <c r="D122" s="54" t="n">
        <v>3</v>
      </c>
      <c r="E122" s="55" t="n">
        <v>9.9</v>
      </c>
      <c r="F122" s="56" t="n">
        <v>0</v>
      </c>
      <c r="G122" s="57" t="n">
        <f aca="false">D122*E122</f>
        <v>29.7</v>
      </c>
      <c r="H122" s="57" t="n">
        <f aca="false">G122*(1-F122)</f>
        <v>29.7</v>
      </c>
      <c r="I122" s="1" t="n">
        <f aca="false">MONTH(A122)</f>
        <v>1</v>
      </c>
      <c r="J122" s="57" t="n">
        <f aca="false">D122*INDEX(Справочник!$E$5:$E$16,MATCH(C122,Справочник!$A$5:$A$16,0))</f>
        <v>12.6</v>
      </c>
      <c r="K122" s="57" t="n">
        <f aca="false">D122*INDEX(Справочник!$F$5:$F$16,MATCH(C122,Справочник!$A$5:$A$16,0))</f>
        <v>2.7</v>
      </c>
    </row>
    <row r="123" customFormat="false" ht="15" hidden="false" customHeight="false" outlineLevel="0" collapsed="false">
      <c r="A123" s="53" t="n">
        <v>45680</v>
      </c>
      <c r="B123" s="54" t="s">
        <v>197</v>
      </c>
      <c r="C123" s="54" t="s">
        <v>83</v>
      </c>
      <c r="D123" s="54" t="n">
        <v>1</v>
      </c>
      <c r="E123" s="55" t="n">
        <v>11.5</v>
      </c>
      <c r="F123" s="56" t="n">
        <v>0</v>
      </c>
      <c r="G123" s="57" t="n">
        <f aca="false">D123*E123</f>
        <v>11.5</v>
      </c>
      <c r="H123" s="57" t="n">
        <f aca="false">G123*(1-F123)</f>
        <v>11.5</v>
      </c>
      <c r="I123" s="1" t="n">
        <f aca="false">MONTH(A123)</f>
        <v>1</v>
      </c>
      <c r="J123" s="57" t="n">
        <f aca="false">D123*INDEX(Справочник!$E$5:$E$16,MATCH(C123,Справочник!$A$5:$A$16,0))</f>
        <v>5.1</v>
      </c>
      <c r="K123" s="57" t="n">
        <f aca="false">D123*INDEX(Справочник!$F$5:$F$16,MATCH(C123,Справочник!$A$5:$A$16,0))</f>
        <v>0.9</v>
      </c>
    </row>
    <row r="124" customFormat="false" ht="15" hidden="false" customHeight="false" outlineLevel="0" collapsed="false">
      <c r="A124" s="53" t="n">
        <v>45680</v>
      </c>
      <c r="B124" s="54" t="s">
        <v>198</v>
      </c>
      <c r="C124" s="54" t="s">
        <v>85</v>
      </c>
      <c r="D124" s="54" t="n">
        <v>1</v>
      </c>
      <c r="E124" s="55" t="n">
        <v>6.9</v>
      </c>
      <c r="F124" s="56" t="n">
        <v>0</v>
      </c>
      <c r="G124" s="57" t="n">
        <f aca="false">D124*E124</f>
        <v>6.9</v>
      </c>
      <c r="H124" s="57" t="n">
        <f aca="false">G124*(1-F124)</f>
        <v>6.9</v>
      </c>
      <c r="I124" s="1" t="n">
        <f aca="false">MONTH(A124)</f>
        <v>1</v>
      </c>
      <c r="J124" s="57" t="n">
        <f aca="false">D124*INDEX(Справочник!$E$5:$E$16,MATCH(C124,Справочник!$A$5:$A$16,0))</f>
        <v>2.3</v>
      </c>
      <c r="K124" s="57" t="n">
        <f aca="false">D124*INDEX(Справочник!$F$5:$F$16,MATCH(C124,Справочник!$A$5:$A$16,0))</f>
        <v>0.7</v>
      </c>
    </row>
    <row r="125" customFormat="false" ht="15" hidden="false" customHeight="false" outlineLevel="0" collapsed="false">
      <c r="A125" s="53" t="n">
        <v>45681</v>
      </c>
      <c r="B125" s="54" t="s">
        <v>199</v>
      </c>
      <c r="C125" s="54" t="s">
        <v>82</v>
      </c>
      <c r="D125" s="54" t="n">
        <v>1</v>
      </c>
      <c r="E125" s="55" t="n">
        <v>32</v>
      </c>
      <c r="F125" s="56" t="n">
        <v>0</v>
      </c>
      <c r="G125" s="57" t="n">
        <f aca="false">D125*E125</f>
        <v>32</v>
      </c>
      <c r="H125" s="57" t="n">
        <f aca="false">G125*(1-F125)</f>
        <v>32</v>
      </c>
      <c r="I125" s="1" t="n">
        <f aca="false">MONTH(A125)</f>
        <v>1</v>
      </c>
      <c r="J125" s="57" t="n">
        <f aca="false">D125*INDEX(Справочник!$E$5:$E$16,MATCH(C125,Справочник!$A$5:$A$16,0))</f>
        <v>16.5</v>
      </c>
      <c r="K125" s="57" t="n">
        <f aca="false">D125*INDEX(Справочник!$F$5:$F$16,MATCH(C125,Справочник!$A$5:$A$16,0))</f>
        <v>2.4</v>
      </c>
    </row>
    <row r="126" customFormat="false" ht="15" hidden="false" customHeight="false" outlineLevel="0" collapsed="false">
      <c r="A126" s="53" t="n">
        <v>45681</v>
      </c>
      <c r="B126" s="54" t="s">
        <v>199</v>
      </c>
      <c r="C126" s="54" t="s">
        <v>89</v>
      </c>
      <c r="D126" s="54" t="n">
        <v>1</v>
      </c>
      <c r="E126" s="55" t="n">
        <v>24</v>
      </c>
      <c r="F126" s="56" t="n">
        <v>0</v>
      </c>
      <c r="G126" s="57" t="n">
        <f aca="false">D126*E126</f>
        <v>24</v>
      </c>
      <c r="H126" s="57" t="n">
        <f aca="false">G126*(1-F126)</f>
        <v>24</v>
      </c>
      <c r="I126" s="1" t="n">
        <f aca="false">MONTH(A126)</f>
        <v>1</v>
      </c>
      <c r="J126" s="57" t="n">
        <f aca="false">D126*INDEX(Справочник!$E$5:$E$16,MATCH(C126,Справочник!$A$5:$A$16,0))</f>
        <v>13.5</v>
      </c>
      <c r="K126" s="57" t="n">
        <f aca="false">D126*INDEX(Справочник!$F$5:$F$16,MATCH(C126,Справочник!$A$5:$A$16,0))</f>
        <v>3.8</v>
      </c>
    </row>
    <row r="127" customFormat="false" ht="15" hidden="false" customHeight="false" outlineLevel="0" collapsed="false">
      <c r="A127" s="53" t="n">
        <v>45681</v>
      </c>
      <c r="B127" s="54" t="s">
        <v>200</v>
      </c>
      <c r="C127" s="54" t="s">
        <v>80</v>
      </c>
      <c r="D127" s="54" t="n">
        <v>1</v>
      </c>
      <c r="E127" s="55" t="n">
        <v>9.9</v>
      </c>
      <c r="F127" s="56" t="n">
        <v>0</v>
      </c>
      <c r="G127" s="57" t="n">
        <f aca="false">D127*E127</f>
        <v>9.9</v>
      </c>
      <c r="H127" s="57" t="n">
        <f aca="false">G127*(1-F127)</f>
        <v>9.9</v>
      </c>
      <c r="I127" s="1" t="n">
        <f aca="false">MONTH(A127)</f>
        <v>1</v>
      </c>
      <c r="J127" s="57" t="n">
        <f aca="false">D127*INDEX(Справочник!$E$5:$E$16,MATCH(C127,Справочник!$A$5:$A$16,0))</f>
        <v>4.2</v>
      </c>
      <c r="K127" s="57" t="n">
        <f aca="false">D127*INDEX(Справочник!$F$5:$F$16,MATCH(C127,Справочник!$A$5:$A$16,0))</f>
        <v>0.9</v>
      </c>
    </row>
    <row r="128" customFormat="false" ht="15" hidden="false" customHeight="false" outlineLevel="0" collapsed="false">
      <c r="A128" s="53" t="n">
        <v>45681</v>
      </c>
      <c r="B128" s="54" t="s">
        <v>200</v>
      </c>
      <c r="C128" s="54" t="s">
        <v>89</v>
      </c>
      <c r="D128" s="54" t="n">
        <v>1</v>
      </c>
      <c r="E128" s="55" t="n">
        <v>24</v>
      </c>
      <c r="F128" s="56" t="n">
        <v>0</v>
      </c>
      <c r="G128" s="57" t="n">
        <f aca="false">D128*E128</f>
        <v>24</v>
      </c>
      <c r="H128" s="57" t="n">
        <f aca="false">G128*(1-F128)</f>
        <v>24</v>
      </c>
      <c r="I128" s="1" t="n">
        <f aca="false">MONTH(A128)</f>
        <v>1</v>
      </c>
      <c r="J128" s="57" t="n">
        <f aca="false">D128*INDEX(Справочник!$E$5:$E$16,MATCH(C128,Справочник!$A$5:$A$16,0))</f>
        <v>13.5</v>
      </c>
      <c r="K128" s="57" t="n">
        <f aca="false">D128*INDEX(Справочник!$F$5:$F$16,MATCH(C128,Справочник!$A$5:$A$16,0))</f>
        <v>3.8</v>
      </c>
    </row>
    <row r="129" customFormat="false" ht="15" hidden="false" customHeight="false" outlineLevel="0" collapsed="false">
      <c r="A129" s="53" t="n">
        <v>45681</v>
      </c>
      <c r="B129" s="54" t="s">
        <v>201</v>
      </c>
      <c r="C129" s="54" t="s">
        <v>90</v>
      </c>
      <c r="D129" s="54" t="n">
        <v>1</v>
      </c>
      <c r="E129" s="55" t="n">
        <v>4.5</v>
      </c>
      <c r="F129" s="56" t="n">
        <v>0</v>
      </c>
      <c r="G129" s="57" t="n">
        <f aca="false">D129*E129</f>
        <v>4.5</v>
      </c>
      <c r="H129" s="57" t="n">
        <f aca="false">G129*(1-F129)</f>
        <v>4.5</v>
      </c>
      <c r="I129" s="1" t="n">
        <f aca="false">MONTH(A129)</f>
        <v>1</v>
      </c>
      <c r="J129" s="57" t="n">
        <f aca="false">D129*INDEX(Справочник!$E$5:$E$16,MATCH(C129,Справочник!$A$5:$A$16,0))</f>
        <v>1.6</v>
      </c>
      <c r="K129" s="57" t="n">
        <f aca="false">D129*INDEX(Справочник!$F$5:$F$16,MATCH(C129,Справочник!$A$5:$A$16,0))</f>
        <v>2.9</v>
      </c>
    </row>
    <row r="130" customFormat="false" ht="15" hidden="false" customHeight="false" outlineLevel="0" collapsed="false">
      <c r="A130" s="53" t="n">
        <v>45682</v>
      </c>
      <c r="B130" s="54" t="s">
        <v>202</v>
      </c>
      <c r="C130" s="54" t="s">
        <v>90</v>
      </c>
      <c r="D130" s="54" t="n">
        <v>2</v>
      </c>
      <c r="E130" s="55" t="n">
        <v>4.5</v>
      </c>
      <c r="F130" s="56" t="n">
        <v>0</v>
      </c>
      <c r="G130" s="57" t="n">
        <f aca="false">D130*E130</f>
        <v>9</v>
      </c>
      <c r="H130" s="57" t="n">
        <f aca="false">G130*(1-F130)</f>
        <v>9</v>
      </c>
      <c r="I130" s="1" t="n">
        <f aca="false">MONTH(A130)</f>
        <v>1</v>
      </c>
      <c r="J130" s="57" t="n">
        <f aca="false">D130*INDEX(Справочник!$E$5:$E$16,MATCH(C130,Справочник!$A$5:$A$16,0))</f>
        <v>3.2</v>
      </c>
      <c r="K130" s="57" t="n">
        <f aca="false">D130*INDEX(Справочник!$F$5:$F$16,MATCH(C130,Справочник!$A$5:$A$16,0))</f>
        <v>5.8</v>
      </c>
    </row>
    <row r="131" customFormat="false" ht="15" hidden="false" customHeight="false" outlineLevel="0" collapsed="false">
      <c r="A131" s="53" t="n">
        <v>45682</v>
      </c>
      <c r="B131" s="54" t="s">
        <v>202</v>
      </c>
      <c r="C131" s="54" t="s">
        <v>82</v>
      </c>
      <c r="D131" s="54" t="n">
        <v>1</v>
      </c>
      <c r="E131" s="55" t="n">
        <v>32</v>
      </c>
      <c r="F131" s="56" t="n">
        <v>0</v>
      </c>
      <c r="G131" s="57" t="n">
        <f aca="false">D131*E131</f>
        <v>32</v>
      </c>
      <c r="H131" s="57" t="n">
        <f aca="false">G131*(1-F131)</f>
        <v>32</v>
      </c>
      <c r="I131" s="1" t="n">
        <f aca="false">MONTH(A131)</f>
        <v>1</v>
      </c>
      <c r="J131" s="57" t="n">
        <f aca="false">D131*INDEX(Справочник!$E$5:$E$16,MATCH(C131,Справочник!$A$5:$A$16,0))</f>
        <v>16.5</v>
      </c>
      <c r="K131" s="57" t="n">
        <f aca="false">D131*INDEX(Справочник!$F$5:$F$16,MATCH(C131,Справочник!$A$5:$A$16,0))</f>
        <v>2.4</v>
      </c>
    </row>
    <row r="132" customFormat="false" ht="15" hidden="false" customHeight="false" outlineLevel="0" collapsed="false">
      <c r="A132" s="53" t="n">
        <v>45682</v>
      </c>
      <c r="B132" s="54" t="s">
        <v>203</v>
      </c>
      <c r="C132" s="54" t="s">
        <v>91</v>
      </c>
      <c r="D132" s="54" t="n">
        <v>1</v>
      </c>
      <c r="E132" s="55" t="n">
        <v>28</v>
      </c>
      <c r="F132" s="56" t="n">
        <v>0</v>
      </c>
      <c r="G132" s="57" t="n">
        <f aca="false">D132*E132</f>
        <v>28</v>
      </c>
      <c r="H132" s="57" t="n">
        <f aca="false">G132*(1-F132)</f>
        <v>28</v>
      </c>
      <c r="I132" s="1" t="n">
        <f aca="false">MONTH(A132)</f>
        <v>1</v>
      </c>
      <c r="J132" s="57" t="n">
        <f aca="false">D132*INDEX(Справочник!$E$5:$E$16,MATCH(C132,Справочник!$A$5:$A$16,0))</f>
        <v>17.4</v>
      </c>
      <c r="K132" s="57" t="n">
        <f aca="false">D132*INDEX(Справочник!$F$5:$F$16,MATCH(C132,Справочник!$A$5:$A$16,0))</f>
        <v>7.9</v>
      </c>
    </row>
    <row r="133" customFormat="false" ht="15" hidden="false" customHeight="false" outlineLevel="0" collapsed="false">
      <c r="A133" s="53" t="n">
        <v>45682</v>
      </c>
      <c r="B133" s="54" t="s">
        <v>204</v>
      </c>
      <c r="C133" s="54" t="s">
        <v>84</v>
      </c>
      <c r="D133" s="54" t="n">
        <v>1</v>
      </c>
      <c r="E133" s="55" t="n">
        <v>10.5</v>
      </c>
      <c r="F133" s="56" t="n">
        <v>0</v>
      </c>
      <c r="G133" s="57" t="n">
        <f aca="false">D133*E133</f>
        <v>10.5</v>
      </c>
      <c r="H133" s="57" t="n">
        <f aca="false">G133*(1-F133)</f>
        <v>10.5</v>
      </c>
      <c r="I133" s="1" t="n">
        <f aca="false">MONTH(A133)</f>
        <v>1</v>
      </c>
      <c r="J133" s="57" t="n">
        <f aca="false">D133*INDEX(Справочник!$E$5:$E$16,MATCH(C133,Справочник!$A$5:$A$16,0))</f>
        <v>4.7</v>
      </c>
      <c r="K133" s="57" t="n">
        <f aca="false">D133*INDEX(Справочник!$F$5:$F$16,MATCH(C133,Справочник!$A$5:$A$16,0))</f>
        <v>0.9</v>
      </c>
    </row>
    <row r="134" customFormat="false" ht="15" hidden="false" customHeight="false" outlineLevel="0" collapsed="false">
      <c r="A134" s="53" t="n">
        <v>45682</v>
      </c>
      <c r="B134" s="54" t="s">
        <v>204</v>
      </c>
      <c r="C134" s="54" t="s">
        <v>88</v>
      </c>
      <c r="D134" s="54" t="n">
        <v>1</v>
      </c>
      <c r="E134" s="55" t="n">
        <v>39</v>
      </c>
      <c r="F134" s="56" t="n">
        <v>0</v>
      </c>
      <c r="G134" s="57" t="n">
        <f aca="false">D134*E134</f>
        <v>39</v>
      </c>
      <c r="H134" s="57" t="n">
        <f aca="false">G134*(1-F134)</f>
        <v>39</v>
      </c>
      <c r="I134" s="1" t="n">
        <f aca="false">MONTH(A134)</f>
        <v>1</v>
      </c>
      <c r="J134" s="57" t="n">
        <f aca="false">D134*INDEX(Справочник!$E$5:$E$16,MATCH(C134,Справочник!$A$5:$A$16,0))</f>
        <v>24</v>
      </c>
      <c r="K134" s="57" t="n">
        <f aca="false">D134*INDEX(Справочник!$F$5:$F$16,MATCH(C134,Справочник!$A$5:$A$16,0))</f>
        <v>4.2</v>
      </c>
    </row>
    <row r="135" customFormat="false" ht="15" hidden="false" customHeight="false" outlineLevel="0" collapsed="false">
      <c r="A135" s="53" t="n">
        <v>45682</v>
      </c>
      <c r="B135" s="54" t="s">
        <v>205</v>
      </c>
      <c r="C135" s="54" t="s">
        <v>87</v>
      </c>
      <c r="D135" s="54" t="n">
        <v>2</v>
      </c>
      <c r="E135" s="55" t="n">
        <v>5.9</v>
      </c>
      <c r="F135" s="56" t="n">
        <v>0</v>
      </c>
      <c r="G135" s="57" t="n">
        <f aca="false">D135*E135</f>
        <v>11.8</v>
      </c>
      <c r="H135" s="57" t="n">
        <f aca="false">G135*(1-F135)</f>
        <v>11.8</v>
      </c>
      <c r="I135" s="1" t="n">
        <f aca="false">MONTH(A135)</f>
        <v>1</v>
      </c>
      <c r="J135" s="57" t="n">
        <f aca="false">D135*INDEX(Справочник!$E$5:$E$16,MATCH(C135,Справочник!$A$5:$A$16,0))</f>
        <v>3.8</v>
      </c>
      <c r="K135" s="57" t="n">
        <f aca="false">D135*INDEX(Справочник!$F$5:$F$16,MATCH(C135,Справочник!$A$5:$A$16,0))</f>
        <v>1.4</v>
      </c>
    </row>
    <row r="136" customFormat="false" ht="15" hidden="false" customHeight="false" outlineLevel="0" collapsed="false">
      <c r="A136" s="53" t="n">
        <v>45682</v>
      </c>
      <c r="B136" s="54" t="s">
        <v>205</v>
      </c>
      <c r="C136" s="54" t="s">
        <v>80</v>
      </c>
      <c r="D136" s="54" t="n">
        <v>1</v>
      </c>
      <c r="E136" s="55" t="n">
        <v>9.9</v>
      </c>
      <c r="F136" s="56" t="n">
        <v>0</v>
      </c>
      <c r="G136" s="57" t="n">
        <f aca="false">D136*E136</f>
        <v>9.9</v>
      </c>
      <c r="H136" s="57" t="n">
        <f aca="false">G136*(1-F136)</f>
        <v>9.9</v>
      </c>
      <c r="I136" s="1" t="n">
        <f aca="false">MONTH(A136)</f>
        <v>1</v>
      </c>
      <c r="J136" s="57" t="n">
        <f aca="false">D136*INDEX(Справочник!$E$5:$E$16,MATCH(C136,Справочник!$A$5:$A$16,0))</f>
        <v>4.2</v>
      </c>
      <c r="K136" s="57" t="n">
        <f aca="false">D136*INDEX(Справочник!$F$5:$F$16,MATCH(C136,Справочник!$A$5:$A$16,0))</f>
        <v>0.9</v>
      </c>
    </row>
    <row r="137" customFormat="false" ht="15" hidden="false" customHeight="false" outlineLevel="0" collapsed="false">
      <c r="A137" s="53" t="n">
        <v>45683</v>
      </c>
      <c r="B137" s="54" t="s">
        <v>206</v>
      </c>
      <c r="C137" s="54" t="s">
        <v>80</v>
      </c>
      <c r="D137" s="54" t="n">
        <v>1</v>
      </c>
      <c r="E137" s="55" t="n">
        <v>9.9</v>
      </c>
      <c r="F137" s="56" t="n">
        <v>0</v>
      </c>
      <c r="G137" s="57" t="n">
        <f aca="false">D137*E137</f>
        <v>9.9</v>
      </c>
      <c r="H137" s="57" t="n">
        <f aca="false">G137*(1-F137)</f>
        <v>9.9</v>
      </c>
      <c r="I137" s="1" t="n">
        <f aca="false">MONTH(A137)</f>
        <v>1</v>
      </c>
      <c r="J137" s="57" t="n">
        <f aca="false">D137*INDEX(Справочник!$E$5:$E$16,MATCH(C137,Справочник!$A$5:$A$16,0))</f>
        <v>4.2</v>
      </c>
      <c r="K137" s="57" t="n">
        <f aca="false">D137*INDEX(Справочник!$F$5:$F$16,MATCH(C137,Справочник!$A$5:$A$16,0))</f>
        <v>0.9</v>
      </c>
    </row>
    <row r="138" customFormat="false" ht="15" hidden="false" customHeight="false" outlineLevel="0" collapsed="false">
      <c r="A138" s="53" t="n">
        <v>45683</v>
      </c>
      <c r="B138" s="54" t="s">
        <v>206</v>
      </c>
      <c r="C138" s="54" t="s">
        <v>90</v>
      </c>
      <c r="D138" s="54" t="n">
        <v>1</v>
      </c>
      <c r="E138" s="55" t="n">
        <v>4.5</v>
      </c>
      <c r="F138" s="56" t="n">
        <v>0</v>
      </c>
      <c r="G138" s="57" t="n">
        <f aca="false">D138*E138</f>
        <v>4.5</v>
      </c>
      <c r="H138" s="57" t="n">
        <f aca="false">G138*(1-F138)</f>
        <v>4.5</v>
      </c>
      <c r="I138" s="1" t="n">
        <f aca="false">MONTH(A138)</f>
        <v>1</v>
      </c>
      <c r="J138" s="57" t="n">
        <f aca="false">D138*INDEX(Справочник!$E$5:$E$16,MATCH(C138,Справочник!$A$5:$A$16,0))</f>
        <v>1.6</v>
      </c>
      <c r="K138" s="57" t="n">
        <f aca="false">D138*INDEX(Справочник!$F$5:$F$16,MATCH(C138,Справочник!$A$5:$A$16,0))</f>
        <v>2.9</v>
      </c>
    </row>
    <row r="139" customFormat="false" ht="15" hidden="false" customHeight="false" outlineLevel="0" collapsed="false">
      <c r="A139" s="53" t="n">
        <v>45684</v>
      </c>
      <c r="B139" s="54" t="s">
        <v>207</v>
      </c>
      <c r="C139" s="54" t="s">
        <v>82</v>
      </c>
      <c r="D139" s="54" t="n">
        <v>2</v>
      </c>
      <c r="E139" s="55" t="n">
        <v>32</v>
      </c>
      <c r="F139" s="56" t="n">
        <v>0</v>
      </c>
      <c r="G139" s="57" t="n">
        <f aca="false">D139*E139</f>
        <v>64</v>
      </c>
      <c r="H139" s="57" t="n">
        <f aca="false">G139*(1-F139)</f>
        <v>64</v>
      </c>
      <c r="I139" s="1" t="n">
        <f aca="false">MONTH(A139)</f>
        <v>1</v>
      </c>
      <c r="J139" s="57" t="n">
        <f aca="false">D139*INDEX(Справочник!$E$5:$E$16,MATCH(C139,Справочник!$A$5:$A$16,0))</f>
        <v>33</v>
      </c>
      <c r="K139" s="57" t="n">
        <f aca="false">D139*INDEX(Справочник!$F$5:$F$16,MATCH(C139,Справочник!$A$5:$A$16,0))</f>
        <v>4.8</v>
      </c>
    </row>
    <row r="140" customFormat="false" ht="15" hidden="false" customHeight="false" outlineLevel="0" collapsed="false">
      <c r="A140" s="53" t="n">
        <v>45684</v>
      </c>
      <c r="B140" s="54" t="s">
        <v>208</v>
      </c>
      <c r="C140" s="54" t="s">
        <v>80</v>
      </c>
      <c r="D140" s="54" t="n">
        <v>1</v>
      </c>
      <c r="E140" s="55" t="n">
        <v>9.9</v>
      </c>
      <c r="F140" s="56" t="n">
        <v>0</v>
      </c>
      <c r="G140" s="57" t="n">
        <f aca="false">D140*E140</f>
        <v>9.9</v>
      </c>
      <c r="H140" s="57" t="n">
        <f aca="false">G140*(1-F140)</f>
        <v>9.9</v>
      </c>
      <c r="I140" s="1" t="n">
        <f aca="false">MONTH(A140)</f>
        <v>1</v>
      </c>
      <c r="J140" s="57" t="n">
        <f aca="false">D140*INDEX(Справочник!$E$5:$E$16,MATCH(C140,Справочник!$A$5:$A$16,0))</f>
        <v>4.2</v>
      </c>
      <c r="K140" s="57" t="n">
        <f aca="false">D140*INDEX(Справочник!$F$5:$F$16,MATCH(C140,Справочник!$A$5:$A$16,0))</f>
        <v>0.9</v>
      </c>
    </row>
    <row r="141" customFormat="false" ht="15" hidden="false" customHeight="false" outlineLevel="0" collapsed="false">
      <c r="A141" s="53" t="n">
        <v>45684</v>
      </c>
      <c r="B141" s="54" t="s">
        <v>208</v>
      </c>
      <c r="C141" s="54" t="s">
        <v>85</v>
      </c>
      <c r="D141" s="54" t="n">
        <v>1</v>
      </c>
      <c r="E141" s="55" t="n">
        <v>6.9</v>
      </c>
      <c r="F141" s="56" t="n">
        <v>0</v>
      </c>
      <c r="G141" s="57" t="n">
        <f aca="false">D141*E141</f>
        <v>6.9</v>
      </c>
      <c r="H141" s="57" t="n">
        <f aca="false">G141*(1-F141)</f>
        <v>6.9</v>
      </c>
      <c r="I141" s="1" t="n">
        <f aca="false">MONTH(A141)</f>
        <v>1</v>
      </c>
      <c r="J141" s="57" t="n">
        <f aca="false">D141*INDEX(Справочник!$E$5:$E$16,MATCH(C141,Справочник!$A$5:$A$16,0))</f>
        <v>2.3</v>
      </c>
      <c r="K141" s="57" t="n">
        <f aca="false">D141*INDEX(Справочник!$F$5:$F$16,MATCH(C141,Справочник!$A$5:$A$16,0))</f>
        <v>0.7</v>
      </c>
    </row>
    <row r="142" customFormat="false" ht="15" hidden="false" customHeight="false" outlineLevel="0" collapsed="false">
      <c r="A142" s="53" t="n">
        <v>45684</v>
      </c>
      <c r="B142" s="54" t="s">
        <v>209</v>
      </c>
      <c r="C142" s="54" t="s">
        <v>80</v>
      </c>
      <c r="D142" s="54" t="n">
        <v>3</v>
      </c>
      <c r="E142" s="55" t="n">
        <v>9.9</v>
      </c>
      <c r="F142" s="56" t="n">
        <v>0</v>
      </c>
      <c r="G142" s="57" t="n">
        <f aca="false">D142*E142</f>
        <v>29.7</v>
      </c>
      <c r="H142" s="57" t="n">
        <f aca="false">G142*(1-F142)</f>
        <v>29.7</v>
      </c>
      <c r="I142" s="1" t="n">
        <f aca="false">MONTH(A142)</f>
        <v>1</v>
      </c>
      <c r="J142" s="57" t="n">
        <f aca="false">D142*INDEX(Справочник!$E$5:$E$16,MATCH(C142,Справочник!$A$5:$A$16,0))</f>
        <v>12.6</v>
      </c>
      <c r="K142" s="57" t="n">
        <f aca="false">D142*INDEX(Справочник!$F$5:$F$16,MATCH(C142,Справочник!$A$5:$A$16,0))</f>
        <v>2.7</v>
      </c>
    </row>
    <row r="143" customFormat="false" ht="15" hidden="false" customHeight="false" outlineLevel="0" collapsed="false">
      <c r="A143" s="53" t="n">
        <v>45684</v>
      </c>
      <c r="B143" s="54" t="s">
        <v>209</v>
      </c>
      <c r="C143" s="54" t="s">
        <v>87</v>
      </c>
      <c r="D143" s="54" t="n">
        <v>1</v>
      </c>
      <c r="E143" s="55" t="n">
        <v>5.9</v>
      </c>
      <c r="F143" s="56" t="n">
        <v>0</v>
      </c>
      <c r="G143" s="57" t="n">
        <f aca="false">D143*E143</f>
        <v>5.9</v>
      </c>
      <c r="H143" s="57" t="n">
        <f aca="false">G143*(1-F143)</f>
        <v>5.9</v>
      </c>
      <c r="I143" s="1" t="n">
        <f aca="false">MONTH(A143)</f>
        <v>1</v>
      </c>
      <c r="J143" s="57" t="n">
        <f aca="false">D143*INDEX(Справочник!$E$5:$E$16,MATCH(C143,Справочник!$A$5:$A$16,0))</f>
        <v>1.9</v>
      </c>
      <c r="K143" s="57" t="n">
        <f aca="false">D143*INDEX(Справочник!$F$5:$F$16,MATCH(C143,Справочник!$A$5:$A$16,0))</f>
        <v>0.7</v>
      </c>
    </row>
    <row r="144" customFormat="false" ht="15" hidden="false" customHeight="false" outlineLevel="0" collapsed="false">
      <c r="A144" s="53" t="n">
        <v>45685</v>
      </c>
      <c r="B144" s="54" t="s">
        <v>210</v>
      </c>
      <c r="C144" s="54" t="s">
        <v>82</v>
      </c>
      <c r="D144" s="54" t="n">
        <v>1</v>
      </c>
      <c r="E144" s="55" t="n">
        <v>32</v>
      </c>
      <c r="F144" s="56" t="n">
        <v>0</v>
      </c>
      <c r="G144" s="57" t="n">
        <f aca="false">D144*E144</f>
        <v>32</v>
      </c>
      <c r="H144" s="57" t="n">
        <f aca="false">G144*(1-F144)</f>
        <v>32</v>
      </c>
      <c r="I144" s="1" t="n">
        <f aca="false">MONTH(A144)</f>
        <v>1</v>
      </c>
      <c r="J144" s="57" t="n">
        <f aca="false">D144*INDEX(Справочник!$E$5:$E$16,MATCH(C144,Справочник!$A$5:$A$16,0))</f>
        <v>16.5</v>
      </c>
      <c r="K144" s="57" t="n">
        <f aca="false">D144*INDEX(Справочник!$F$5:$F$16,MATCH(C144,Справочник!$A$5:$A$16,0))</f>
        <v>2.4</v>
      </c>
    </row>
    <row r="145" customFormat="false" ht="15" hidden="false" customHeight="false" outlineLevel="0" collapsed="false">
      <c r="A145" s="53" t="n">
        <v>45685</v>
      </c>
      <c r="B145" s="54" t="s">
        <v>211</v>
      </c>
      <c r="C145" s="54" t="s">
        <v>80</v>
      </c>
      <c r="D145" s="54" t="n">
        <v>1</v>
      </c>
      <c r="E145" s="55" t="n">
        <v>9.9</v>
      </c>
      <c r="F145" s="56" t="n">
        <v>0</v>
      </c>
      <c r="G145" s="57" t="n">
        <f aca="false">D145*E145</f>
        <v>9.9</v>
      </c>
      <c r="H145" s="57" t="n">
        <f aca="false">G145*(1-F145)</f>
        <v>9.9</v>
      </c>
      <c r="I145" s="1" t="n">
        <f aca="false">MONTH(A145)</f>
        <v>1</v>
      </c>
      <c r="J145" s="57" t="n">
        <f aca="false">D145*INDEX(Справочник!$E$5:$E$16,MATCH(C145,Справочник!$A$5:$A$16,0))</f>
        <v>4.2</v>
      </c>
      <c r="K145" s="57" t="n">
        <f aca="false">D145*INDEX(Справочник!$F$5:$F$16,MATCH(C145,Справочник!$A$5:$A$16,0))</f>
        <v>0.9</v>
      </c>
    </row>
    <row r="146" customFormat="false" ht="15" hidden="false" customHeight="false" outlineLevel="0" collapsed="false">
      <c r="A146" s="53" t="n">
        <v>45685</v>
      </c>
      <c r="B146" s="54" t="s">
        <v>211</v>
      </c>
      <c r="C146" s="54" t="s">
        <v>88</v>
      </c>
      <c r="D146" s="54" t="n">
        <v>1</v>
      </c>
      <c r="E146" s="55" t="n">
        <v>39</v>
      </c>
      <c r="F146" s="56" t="n">
        <v>0</v>
      </c>
      <c r="G146" s="57" t="n">
        <f aca="false">D146*E146</f>
        <v>39</v>
      </c>
      <c r="H146" s="57" t="n">
        <f aca="false">G146*(1-F146)</f>
        <v>39</v>
      </c>
      <c r="I146" s="1" t="n">
        <f aca="false">MONTH(A146)</f>
        <v>1</v>
      </c>
      <c r="J146" s="57" t="n">
        <f aca="false">D146*INDEX(Справочник!$E$5:$E$16,MATCH(C146,Справочник!$A$5:$A$16,0))</f>
        <v>24</v>
      </c>
      <c r="K146" s="57" t="n">
        <f aca="false">D146*INDEX(Справочник!$F$5:$F$16,MATCH(C146,Справочник!$A$5:$A$16,0))</f>
        <v>4.2</v>
      </c>
    </row>
    <row r="147" customFormat="false" ht="15" hidden="false" customHeight="false" outlineLevel="0" collapsed="false">
      <c r="A147" s="53" t="n">
        <v>45685</v>
      </c>
      <c r="B147" s="54" t="s">
        <v>211</v>
      </c>
      <c r="C147" s="54" t="s">
        <v>90</v>
      </c>
      <c r="D147" s="54" t="n">
        <v>2</v>
      </c>
      <c r="E147" s="55" t="n">
        <v>4.5</v>
      </c>
      <c r="F147" s="56" t="n">
        <v>0</v>
      </c>
      <c r="G147" s="57" t="n">
        <f aca="false">D147*E147</f>
        <v>9</v>
      </c>
      <c r="H147" s="57" t="n">
        <f aca="false">G147*(1-F147)</f>
        <v>9</v>
      </c>
      <c r="I147" s="1" t="n">
        <f aca="false">MONTH(A147)</f>
        <v>1</v>
      </c>
      <c r="J147" s="57" t="n">
        <f aca="false">D147*INDEX(Справочник!$E$5:$E$16,MATCH(C147,Справочник!$A$5:$A$16,0))</f>
        <v>3.2</v>
      </c>
      <c r="K147" s="57" t="n">
        <f aca="false">D147*INDEX(Справочник!$F$5:$F$16,MATCH(C147,Справочник!$A$5:$A$16,0))</f>
        <v>5.8</v>
      </c>
    </row>
    <row r="148" customFormat="false" ht="15" hidden="false" customHeight="false" outlineLevel="0" collapsed="false">
      <c r="A148" s="53" t="n">
        <v>45685</v>
      </c>
      <c r="B148" s="54" t="s">
        <v>212</v>
      </c>
      <c r="C148" s="54" t="s">
        <v>91</v>
      </c>
      <c r="D148" s="54" t="n">
        <v>1</v>
      </c>
      <c r="E148" s="55" t="n">
        <v>28</v>
      </c>
      <c r="F148" s="56" t="n">
        <v>0</v>
      </c>
      <c r="G148" s="57" t="n">
        <f aca="false">D148*E148</f>
        <v>28</v>
      </c>
      <c r="H148" s="57" t="n">
        <f aca="false">G148*(1-F148)</f>
        <v>28</v>
      </c>
      <c r="I148" s="1" t="n">
        <f aca="false">MONTH(A148)</f>
        <v>1</v>
      </c>
      <c r="J148" s="57" t="n">
        <f aca="false">D148*INDEX(Справочник!$E$5:$E$16,MATCH(C148,Справочник!$A$5:$A$16,0))</f>
        <v>17.4</v>
      </c>
      <c r="K148" s="57" t="n">
        <f aca="false">D148*INDEX(Справочник!$F$5:$F$16,MATCH(C148,Справочник!$A$5:$A$16,0))</f>
        <v>7.9</v>
      </c>
    </row>
    <row r="149" customFormat="false" ht="15" hidden="false" customHeight="false" outlineLevel="0" collapsed="false">
      <c r="A149" s="53" t="n">
        <v>45685</v>
      </c>
      <c r="B149" s="54" t="s">
        <v>213</v>
      </c>
      <c r="C149" s="54" t="s">
        <v>85</v>
      </c>
      <c r="D149" s="54" t="n">
        <v>3</v>
      </c>
      <c r="E149" s="55" t="n">
        <v>6.9</v>
      </c>
      <c r="F149" s="56" t="n">
        <v>0</v>
      </c>
      <c r="G149" s="57" t="n">
        <f aca="false">D149*E149</f>
        <v>20.7</v>
      </c>
      <c r="H149" s="57" t="n">
        <f aca="false">G149*(1-F149)</f>
        <v>20.7</v>
      </c>
      <c r="I149" s="1" t="n">
        <f aca="false">MONTH(A149)</f>
        <v>1</v>
      </c>
      <c r="J149" s="57" t="n">
        <f aca="false">D149*INDEX(Справочник!$E$5:$E$16,MATCH(C149,Справочник!$A$5:$A$16,0))</f>
        <v>6.9</v>
      </c>
      <c r="K149" s="57" t="n">
        <f aca="false">D149*INDEX(Справочник!$F$5:$F$16,MATCH(C149,Справочник!$A$5:$A$16,0))</f>
        <v>2.1</v>
      </c>
    </row>
    <row r="150" customFormat="false" ht="15" hidden="false" customHeight="false" outlineLevel="0" collapsed="false">
      <c r="A150" s="53" t="n">
        <v>45685</v>
      </c>
      <c r="B150" s="54" t="s">
        <v>213</v>
      </c>
      <c r="C150" s="54" t="s">
        <v>90</v>
      </c>
      <c r="D150" s="54" t="n">
        <v>3</v>
      </c>
      <c r="E150" s="55" t="n">
        <v>4.5</v>
      </c>
      <c r="F150" s="56" t="n">
        <v>0</v>
      </c>
      <c r="G150" s="57" t="n">
        <f aca="false">D150*E150</f>
        <v>13.5</v>
      </c>
      <c r="H150" s="57" t="n">
        <f aca="false">G150*(1-F150)</f>
        <v>13.5</v>
      </c>
      <c r="I150" s="1" t="n">
        <f aca="false">MONTH(A150)</f>
        <v>1</v>
      </c>
      <c r="J150" s="57" t="n">
        <f aca="false">D150*INDEX(Справочник!$E$5:$E$16,MATCH(C150,Справочник!$A$5:$A$16,0))</f>
        <v>4.8</v>
      </c>
      <c r="K150" s="57" t="n">
        <f aca="false">D150*INDEX(Справочник!$F$5:$F$16,MATCH(C150,Справочник!$A$5:$A$16,0))</f>
        <v>8.7</v>
      </c>
    </row>
    <row r="151" customFormat="false" ht="15" hidden="false" customHeight="false" outlineLevel="0" collapsed="false">
      <c r="A151" s="53" t="n">
        <v>45685</v>
      </c>
      <c r="B151" s="54" t="s">
        <v>214</v>
      </c>
      <c r="C151" s="54" t="s">
        <v>85</v>
      </c>
      <c r="D151" s="54" t="n">
        <v>1</v>
      </c>
      <c r="E151" s="55" t="n">
        <v>6.9</v>
      </c>
      <c r="F151" s="56" t="n">
        <v>0</v>
      </c>
      <c r="G151" s="57" t="n">
        <f aca="false">D151*E151</f>
        <v>6.9</v>
      </c>
      <c r="H151" s="57" t="n">
        <f aca="false">G151*(1-F151)</f>
        <v>6.9</v>
      </c>
      <c r="I151" s="1" t="n">
        <f aca="false">MONTH(A151)</f>
        <v>1</v>
      </c>
      <c r="J151" s="57" t="n">
        <f aca="false">D151*INDEX(Справочник!$E$5:$E$16,MATCH(C151,Справочник!$A$5:$A$16,0))</f>
        <v>2.3</v>
      </c>
      <c r="K151" s="57" t="n">
        <f aca="false">D151*INDEX(Справочник!$F$5:$F$16,MATCH(C151,Справочник!$A$5:$A$16,0))</f>
        <v>0.7</v>
      </c>
    </row>
    <row r="152" customFormat="false" ht="15" hidden="false" customHeight="false" outlineLevel="0" collapsed="false">
      <c r="A152" s="53" t="n">
        <v>45685</v>
      </c>
      <c r="B152" s="54" t="s">
        <v>214</v>
      </c>
      <c r="C152" s="54" t="s">
        <v>82</v>
      </c>
      <c r="D152" s="54" t="n">
        <v>1</v>
      </c>
      <c r="E152" s="55" t="n">
        <v>32</v>
      </c>
      <c r="F152" s="56" t="n">
        <v>0</v>
      </c>
      <c r="G152" s="57" t="n">
        <f aca="false">D152*E152</f>
        <v>32</v>
      </c>
      <c r="H152" s="57" t="n">
        <f aca="false">G152*(1-F152)</f>
        <v>32</v>
      </c>
      <c r="I152" s="1" t="n">
        <f aca="false">MONTH(A152)</f>
        <v>1</v>
      </c>
      <c r="J152" s="57" t="n">
        <f aca="false">D152*INDEX(Справочник!$E$5:$E$16,MATCH(C152,Справочник!$A$5:$A$16,0))</f>
        <v>16.5</v>
      </c>
      <c r="K152" s="57" t="n">
        <f aca="false">D152*INDEX(Справочник!$F$5:$F$16,MATCH(C152,Справочник!$A$5:$A$16,0))</f>
        <v>2.4</v>
      </c>
    </row>
    <row r="153" customFormat="false" ht="15" hidden="false" customHeight="false" outlineLevel="0" collapsed="false">
      <c r="A153" s="53" t="n">
        <v>45687</v>
      </c>
      <c r="B153" s="54" t="s">
        <v>215</v>
      </c>
      <c r="C153" s="54" t="s">
        <v>80</v>
      </c>
      <c r="D153" s="54" t="n">
        <v>1</v>
      </c>
      <c r="E153" s="55" t="n">
        <v>9.9</v>
      </c>
      <c r="F153" s="56" t="n">
        <v>0</v>
      </c>
      <c r="G153" s="57" t="n">
        <f aca="false">D153*E153</f>
        <v>9.9</v>
      </c>
      <c r="H153" s="57" t="n">
        <f aca="false">G153*(1-F153)</f>
        <v>9.9</v>
      </c>
      <c r="I153" s="1" t="n">
        <f aca="false">MONTH(A153)</f>
        <v>1</v>
      </c>
      <c r="J153" s="57" t="n">
        <f aca="false">D153*INDEX(Справочник!$E$5:$E$16,MATCH(C153,Справочник!$A$5:$A$16,0))</f>
        <v>4.2</v>
      </c>
      <c r="K153" s="57" t="n">
        <f aca="false">D153*INDEX(Справочник!$F$5:$F$16,MATCH(C153,Справочник!$A$5:$A$16,0))</f>
        <v>0.9</v>
      </c>
    </row>
    <row r="154" customFormat="false" ht="15" hidden="false" customHeight="false" outlineLevel="0" collapsed="false">
      <c r="A154" s="53" t="n">
        <v>45688</v>
      </c>
      <c r="B154" s="54" t="s">
        <v>216</v>
      </c>
      <c r="C154" s="54" t="s">
        <v>83</v>
      </c>
      <c r="D154" s="54" t="n">
        <v>2</v>
      </c>
      <c r="E154" s="55" t="n">
        <v>11.5</v>
      </c>
      <c r="F154" s="56" t="n">
        <v>0</v>
      </c>
      <c r="G154" s="57" t="n">
        <f aca="false">D154*E154</f>
        <v>23</v>
      </c>
      <c r="H154" s="57" t="n">
        <f aca="false">G154*(1-F154)</f>
        <v>23</v>
      </c>
      <c r="I154" s="1" t="n">
        <f aca="false">MONTH(A154)</f>
        <v>1</v>
      </c>
      <c r="J154" s="57" t="n">
        <f aca="false">D154*INDEX(Справочник!$E$5:$E$16,MATCH(C154,Справочник!$A$5:$A$16,0))</f>
        <v>10.2</v>
      </c>
      <c r="K154" s="57" t="n">
        <f aca="false">D154*INDEX(Справочник!$F$5:$F$16,MATCH(C154,Справочник!$A$5:$A$16,0))</f>
        <v>1.8</v>
      </c>
    </row>
    <row r="155" customFormat="false" ht="15" hidden="false" customHeight="false" outlineLevel="0" collapsed="false">
      <c r="A155" s="53" t="n">
        <v>45688</v>
      </c>
      <c r="B155" s="54" t="s">
        <v>216</v>
      </c>
      <c r="C155" s="54" t="s">
        <v>85</v>
      </c>
      <c r="D155" s="54" t="n">
        <v>2</v>
      </c>
      <c r="E155" s="55" t="n">
        <v>6.9</v>
      </c>
      <c r="F155" s="56" t="n">
        <v>0</v>
      </c>
      <c r="G155" s="57" t="n">
        <f aca="false">D155*E155</f>
        <v>13.8</v>
      </c>
      <c r="H155" s="57" t="n">
        <f aca="false">G155*(1-F155)</f>
        <v>13.8</v>
      </c>
      <c r="I155" s="1" t="n">
        <f aca="false">MONTH(A155)</f>
        <v>1</v>
      </c>
      <c r="J155" s="57" t="n">
        <f aca="false">D155*INDEX(Справочник!$E$5:$E$16,MATCH(C155,Справочник!$A$5:$A$16,0))</f>
        <v>4.6</v>
      </c>
      <c r="K155" s="57" t="n">
        <f aca="false">D155*INDEX(Справочник!$F$5:$F$16,MATCH(C155,Справочник!$A$5:$A$16,0))</f>
        <v>1.4</v>
      </c>
    </row>
    <row r="156" customFormat="false" ht="15" hidden="false" customHeight="false" outlineLevel="0" collapsed="false">
      <c r="A156" s="53" t="n">
        <v>45688</v>
      </c>
      <c r="B156" s="54" t="s">
        <v>217</v>
      </c>
      <c r="C156" s="54" t="s">
        <v>84</v>
      </c>
      <c r="D156" s="54" t="n">
        <v>1</v>
      </c>
      <c r="E156" s="55" t="n">
        <v>10.5</v>
      </c>
      <c r="F156" s="56" t="n">
        <v>0</v>
      </c>
      <c r="G156" s="57" t="n">
        <f aca="false">D156*E156</f>
        <v>10.5</v>
      </c>
      <c r="H156" s="57" t="n">
        <f aca="false">G156*(1-F156)</f>
        <v>10.5</v>
      </c>
      <c r="I156" s="1" t="n">
        <f aca="false">MONTH(A156)</f>
        <v>1</v>
      </c>
      <c r="J156" s="57" t="n">
        <f aca="false">D156*INDEX(Справочник!$E$5:$E$16,MATCH(C156,Справочник!$A$5:$A$16,0))</f>
        <v>4.7</v>
      </c>
      <c r="K156" s="57" t="n">
        <f aca="false">D156*INDEX(Справочник!$F$5:$F$16,MATCH(C156,Справочник!$A$5:$A$16,0))</f>
        <v>0.9</v>
      </c>
    </row>
    <row r="157" customFormat="false" ht="15" hidden="false" customHeight="false" outlineLevel="0" collapsed="false">
      <c r="A157" s="53" t="n">
        <v>45689</v>
      </c>
      <c r="B157" s="54" t="s">
        <v>218</v>
      </c>
      <c r="C157" s="54" t="s">
        <v>81</v>
      </c>
      <c r="D157" s="54" t="n">
        <v>2</v>
      </c>
      <c r="E157" s="55" t="n">
        <v>29.9</v>
      </c>
      <c r="F157" s="56" t="n">
        <v>0</v>
      </c>
      <c r="G157" s="57" t="n">
        <f aca="false">D157*E157</f>
        <v>59.8</v>
      </c>
      <c r="H157" s="57" t="n">
        <f aca="false">G157*(1-F157)</f>
        <v>59.8</v>
      </c>
      <c r="I157" s="1" t="n">
        <f aca="false">MONTH(A157)</f>
        <v>2</v>
      </c>
      <c r="J157" s="57" t="n">
        <f aca="false">D157*INDEX(Справочник!$E$5:$E$16,MATCH(C157,Справочник!$A$5:$A$16,0))</f>
        <v>29.6</v>
      </c>
      <c r="K157" s="57" t="n">
        <f aca="false">D157*INDEX(Справочник!$F$5:$F$16,MATCH(C157,Справочник!$A$5:$A$16,0))</f>
        <v>4.8</v>
      </c>
    </row>
    <row r="158" customFormat="false" ht="15" hidden="false" customHeight="false" outlineLevel="0" collapsed="false">
      <c r="A158" s="53" t="n">
        <v>45689</v>
      </c>
      <c r="B158" s="54" t="s">
        <v>218</v>
      </c>
      <c r="C158" s="54" t="s">
        <v>87</v>
      </c>
      <c r="D158" s="54" t="n">
        <v>2</v>
      </c>
      <c r="E158" s="55" t="n">
        <v>5.9</v>
      </c>
      <c r="F158" s="56" t="n">
        <v>0</v>
      </c>
      <c r="G158" s="57" t="n">
        <f aca="false">D158*E158</f>
        <v>11.8</v>
      </c>
      <c r="H158" s="57" t="n">
        <f aca="false">G158*(1-F158)</f>
        <v>11.8</v>
      </c>
      <c r="I158" s="1" t="n">
        <f aca="false">MONTH(A158)</f>
        <v>2</v>
      </c>
      <c r="J158" s="57" t="n">
        <f aca="false">D158*INDEX(Справочник!$E$5:$E$16,MATCH(C158,Справочник!$A$5:$A$16,0))</f>
        <v>3.8</v>
      </c>
      <c r="K158" s="57" t="n">
        <f aca="false">D158*INDEX(Справочник!$F$5:$F$16,MATCH(C158,Справочник!$A$5:$A$16,0))</f>
        <v>1.4</v>
      </c>
    </row>
    <row r="159" customFormat="false" ht="15" hidden="false" customHeight="false" outlineLevel="0" collapsed="false">
      <c r="A159" s="53" t="n">
        <v>45689</v>
      </c>
      <c r="B159" s="54" t="s">
        <v>218</v>
      </c>
      <c r="C159" s="54" t="s">
        <v>83</v>
      </c>
      <c r="D159" s="54" t="n">
        <v>1</v>
      </c>
      <c r="E159" s="55" t="n">
        <v>11.5</v>
      </c>
      <c r="F159" s="56" t="n">
        <v>0</v>
      </c>
      <c r="G159" s="57" t="n">
        <f aca="false">D159*E159</f>
        <v>11.5</v>
      </c>
      <c r="H159" s="57" t="n">
        <f aca="false">G159*(1-F159)</f>
        <v>11.5</v>
      </c>
      <c r="I159" s="1" t="n">
        <f aca="false">MONTH(A159)</f>
        <v>2</v>
      </c>
      <c r="J159" s="57" t="n">
        <f aca="false">D159*INDEX(Справочник!$E$5:$E$16,MATCH(C159,Справочник!$A$5:$A$16,0))</f>
        <v>5.1</v>
      </c>
      <c r="K159" s="57" t="n">
        <f aca="false">D159*INDEX(Справочник!$F$5:$F$16,MATCH(C159,Справочник!$A$5:$A$16,0))</f>
        <v>0.9</v>
      </c>
    </row>
    <row r="160" customFormat="false" ht="15" hidden="false" customHeight="false" outlineLevel="0" collapsed="false">
      <c r="A160" s="53" t="n">
        <v>45689</v>
      </c>
      <c r="B160" s="54" t="s">
        <v>219</v>
      </c>
      <c r="C160" s="54" t="s">
        <v>84</v>
      </c>
      <c r="D160" s="54" t="n">
        <v>2</v>
      </c>
      <c r="E160" s="55" t="n">
        <v>10.5</v>
      </c>
      <c r="F160" s="56" t="n">
        <v>0</v>
      </c>
      <c r="G160" s="57" t="n">
        <f aca="false">D160*E160</f>
        <v>21</v>
      </c>
      <c r="H160" s="57" t="n">
        <f aca="false">G160*(1-F160)</f>
        <v>21</v>
      </c>
      <c r="I160" s="1" t="n">
        <f aca="false">MONTH(A160)</f>
        <v>2</v>
      </c>
      <c r="J160" s="57" t="n">
        <f aca="false">D160*INDEX(Справочник!$E$5:$E$16,MATCH(C160,Справочник!$A$5:$A$16,0))</f>
        <v>9.4</v>
      </c>
      <c r="K160" s="57" t="n">
        <f aca="false">D160*INDEX(Справочник!$F$5:$F$16,MATCH(C160,Справочник!$A$5:$A$16,0))</f>
        <v>1.8</v>
      </c>
    </row>
    <row r="161" customFormat="false" ht="15" hidden="false" customHeight="false" outlineLevel="0" collapsed="false">
      <c r="A161" s="53" t="n">
        <v>45689</v>
      </c>
      <c r="B161" s="54" t="s">
        <v>220</v>
      </c>
      <c r="C161" s="54" t="s">
        <v>87</v>
      </c>
      <c r="D161" s="54" t="n">
        <v>1</v>
      </c>
      <c r="E161" s="55" t="n">
        <v>5.9</v>
      </c>
      <c r="F161" s="56" t="n">
        <v>0</v>
      </c>
      <c r="G161" s="57" t="n">
        <f aca="false">D161*E161</f>
        <v>5.9</v>
      </c>
      <c r="H161" s="57" t="n">
        <f aca="false">G161*(1-F161)</f>
        <v>5.9</v>
      </c>
      <c r="I161" s="1" t="n">
        <f aca="false">MONTH(A161)</f>
        <v>2</v>
      </c>
      <c r="J161" s="57" t="n">
        <f aca="false">D161*INDEX(Справочник!$E$5:$E$16,MATCH(C161,Справочник!$A$5:$A$16,0))</f>
        <v>1.9</v>
      </c>
      <c r="K161" s="57" t="n">
        <f aca="false">D161*INDEX(Справочник!$F$5:$F$16,MATCH(C161,Справочник!$A$5:$A$16,0))</f>
        <v>0.7</v>
      </c>
    </row>
    <row r="162" customFormat="false" ht="15" hidden="false" customHeight="false" outlineLevel="0" collapsed="false">
      <c r="A162" s="53" t="n">
        <v>45689</v>
      </c>
      <c r="B162" s="54" t="s">
        <v>220</v>
      </c>
      <c r="C162" s="54" t="s">
        <v>85</v>
      </c>
      <c r="D162" s="54" t="n">
        <v>1</v>
      </c>
      <c r="E162" s="55" t="n">
        <v>6.9</v>
      </c>
      <c r="F162" s="56" t="n">
        <v>0</v>
      </c>
      <c r="G162" s="57" t="n">
        <f aca="false">D162*E162</f>
        <v>6.9</v>
      </c>
      <c r="H162" s="57" t="n">
        <f aca="false">G162*(1-F162)</f>
        <v>6.9</v>
      </c>
      <c r="I162" s="1" t="n">
        <f aca="false">MONTH(A162)</f>
        <v>2</v>
      </c>
      <c r="J162" s="57" t="n">
        <f aca="false">D162*INDEX(Справочник!$E$5:$E$16,MATCH(C162,Справочник!$A$5:$A$16,0))</f>
        <v>2.3</v>
      </c>
      <c r="K162" s="57" t="n">
        <f aca="false">D162*INDEX(Справочник!$F$5:$F$16,MATCH(C162,Справочник!$A$5:$A$16,0))</f>
        <v>0.7</v>
      </c>
    </row>
    <row r="163" customFormat="false" ht="15" hidden="false" customHeight="false" outlineLevel="0" collapsed="false">
      <c r="A163" s="53" t="n">
        <v>45690</v>
      </c>
      <c r="B163" s="54" t="s">
        <v>221</v>
      </c>
      <c r="C163" s="54" t="s">
        <v>83</v>
      </c>
      <c r="D163" s="54" t="n">
        <v>1</v>
      </c>
      <c r="E163" s="55" t="n">
        <v>11.5</v>
      </c>
      <c r="F163" s="56" t="n">
        <v>0</v>
      </c>
      <c r="G163" s="57" t="n">
        <f aca="false">D163*E163</f>
        <v>11.5</v>
      </c>
      <c r="H163" s="57" t="n">
        <f aca="false">G163*(1-F163)</f>
        <v>11.5</v>
      </c>
      <c r="I163" s="1" t="n">
        <f aca="false">MONTH(A163)</f>
        <v>2</v>
      </c>
      <c r="J163" s="57" t="n">
        <f aca="false">D163*INDEX(Справочник!$E$5:$E$16,MATCH(C163,Справочник!$A$5:$A$16,0))</f>
        <v>5.1</v>
      </c>
      <c r="K163" s="57" t="n">
        <f aca="false">D163*INDEX(Справочник!$F$5:$F$16,MATCH(C163,Справочник!$A$5:$A$16,0))</f>
        <v>0.9</v>
      </c>
    </row>
    <row r="164" customFormat="false" ht="15" hidden="false" customHeight="false" outlineLevel="0" collapsed="false">
      <c r="A164" s="53" t="n">
        <v>45690</v>
      </c>
      <c r="B164" s="54" t="s">
        <v>222</v>
      </c>
      <c r="C164" s="54" t="s">
        <v>90</v>
      </c>
      <c r="D164" s="54" t="n">
        <v>1</v>
      </c>
      <c r="E164" s="55" t="n">
        <v>4.5</v>
      </c>
      <c r="F164" s="56" t="n">
        <v>0</v>
      </c>
      <c r="G164" s="57" t="n">
        <f aca="false">D164*E164</f>
        <v>4.5</v>
      </c>
      <c r="H164" s="57" t="n">
        <f aca="false">G164*(1-F164)</f>
        <v>4.5</v>
      </c>
      <c r="I164" s="1" t="n">
        <f aca="false">MONTH(A164)</f>
        <v>2</v>
      </c>
      <c r="J164" s="57" t="n">
        <f aca="false">D164*INDEX(Справочник!$E$5:$E$16,MATCH(C164,Справочник!$A$5:$A$16,0))</f>
        <v>1.6</v>
      </c>
      <c r="K164" s="57" t="n">
        <f aca="false">D164*INDEX(Справочник!$F$5:$F$16,MATCH(C164,Справочник!$A$5:$A$16,0))</f>
        <v>2.9</v>
      </c>
    </row>
    <row r="165" customFormat="false" ht="15" hidden="false" customHeight="false" outlineLevel="0" collapsed="false">
      <c r="A165" s="53" t="n">
        <v>45690</v>
      </c>
      <c r="B165" s="54" t="s">
        <v>223</v>
      </c>
      <c r="C165" s="54" t="s">
        <v>83</v>
      </c>
      <c r="D165" s="54" t="n">
        <v>1</v>
      </c>
      <c r="E165" s="55" t="n">
        <v>11.5</v>
      </c>
      <c r="F165" s="56" t="n">
        <v>0</v>
      </c>
      <c r="G165" s="57" t="n">
        <f aca="false">D165*E165</f>
        <v>11.5</v>
      </c>
      <c r="H165" s="57" t="n">
        <f aca="false">G165*(1-F165)</f>
        <v>11.5</v>
      </c>
      <c r="I165" s="1" t="n">
        <f aca="false">MONTH(A165)</f>
        <v>2</v>
      </c>
      <c r="J165" s="57" t="n">
        <f aca="false">D165*INDEX(Справочник!$E$5:$E$16,MATCH(C165,Справочник!$A$5:$A$16,0))</f>
        <v>5.1</v>
      </c>
      <c r="K165" s="57" t="n">
        <f aca="false">D165*INDEX(Справочник!$F$5:$F$16,MATCH(C165,Справочник!$A$5:$A$16,0))</f>
        <v>0.9</v>
      </c>
    </row>
    <row r="166" customFormat="false" ht="15" hidden="false" customHeight="false" outlineLevel="0" collapsed="false">
      <c r="A166" s="53" t="n">
        <v>45690</v>
      </c>
      <c r="B166" s="54" t="s">
        <v>224</v>
      </c>
      <c r="C166" s="54" t="s">
        <v>84</v>
      </c>
      <c r="D166" s="54" t="n">
        <v>1</v>
      </c>
      <c r="E166" s="55" t="n">
        <v>10.5</v>
      </c>
      <c r="F166" s="56" t="n">
        <v>0</v>
      </c>
      <c r="G166" s="57" t="n">
        <f aca="false">D166*E166</f>
        <v>10.5</v>
      </c>
      <c r="H166" s="57" t="n">
        <f aca="false">G166*(1-F166)</f>
        <v>10.5</v>
      </c>
      <c r="I166" s="1" t="n">
        <f aca="false">MONTH(A166)</f>
        <v>2</v>
      </c>
      <c r="J166" s="57" t="n">
        <f aca="false">D166*INDEX(Справочник!$E$5:$E$16,MATCH(C166,Справочник!$A$5:$A$16,0))</f>
        <v>4.7</v>
      </c>
      <c r="K166" s="57" t="n">
        <f aca="false">D166*INDEX(Справочник!$F$5:$F$16,MATCH(C166,Справочник!$A$5:$A$16,0))</f>
        <v>0.9</v>
      </c>
    </row>
    <row r="167" customFormat="false" ht="15" hidden="false" customHeight="false" outlineLevel="0" collapsed="false">
      <c r="A167" s="53" t="n">
        <v>45690</v>
      </c>
      <c r="B167" s="54" t="s">
        <v>224</v>
      </c>
      <c r="C167" s="54" t="s">
        <v>81</v>
      </c>
      <c r="D167" s="54" t="n">
        <v>3</v>
      </c>
      <c r="E167" s="55" t="n">
        <v>29.9</v>
      </c>
      <c r="F167" s="56" t="n">
        <v>0</v>
      </c>
      <c r="G167" s="57" t="n">
        <f aca="false">D167*E167</f>
        <v>89.7</v>
      </c>
      <c r="H167" s="57" t="n">
        <f aca="false">G167*(1-F167)</f>
        <v>89.7</v>
      </c>
      <c r="I167" s="1" t="n">
        <f aca="false">MONTH(A167)</f>
        <v>2</v>
      </c>
      <c r="J167" s="57" t="n">
        <f aca="false">D167*INDEX(Справочник!$E$5:$E$16,MATCH(C167,Справочник!$A$5:$A$16,0))</f>
        <v>44.4</v>
      </c>
      <c r="K167" s="57" t="n">
        <f aca="false">D167*INDEX(Справочник!$F$5:$F$16,MATCH(C167,Справочник!$A$5:$A$16,0))</f>
        <v>7.2</v>
      </c>
    </row>
    <row r="168" customFormat="false" ht="15" hidden="false" customHeight="false" outlineLevel="0" collapsed="false">
      <c r="A168" s="53" t="n">
        <v>45690</v>
      </c>
      <c r="B168" s="54" t="s">
        <v>224</v>
      </c>
      <c r="C168" s="54" t="s">
        <v>82</v>
      </c>
      <c r="D168" s="54" t="n">
        <v>2</v>
      </c>
      <c r="E168" s="55" t="n">
        <v>32</v>
      </c>
      <c r="F168" s="56" t="n">
        <v>0</v>
      </c>
      <c r="G168" s="57" t="n">
        <f aca="false">D168*E168</f>
        <v>64</v>
      </c>
      <c r="H168" s="57" t="n">
        <f aca="false">G168*(1-F168)</f>
        <v>64</v>
      </c>
      <c r="I168" s="1" t="n">
        <f aca="false">MONTH(A168)</f>
        <v>2</v>
      </c>
      <c r="J168" s="57" t="n">
        <f aca="false">D168*INDEX(Справочник!$E$5:$E$16,MATCH(C168,Справочник!$A$5:$A$16,0))</f>
        <v>33</v>
      </c>
      <c r="K168" s="57" t="n">
        <f aca="false">D168*INDEX(Справочник!$F$5:$F$16,MATCH(C168,Справочник!$A$5:$A$16,0))</f>
        <v>4.8</v>
      </c>
    </row>
    <row r="169" customFormat="false" ht="15" hidden="false" customHeight="false" outlineLevel="0" collapsed="false">
      <c r="A169" s="53" t="n">
        <v>45691</v>
      </c>
      <c r="B169" s="54" t="s">
        <v>225</v>
      </c>
      <c r="C169" s="54" t="s">
        <v>87</v>
      </c>
      <c r="D169" s="54" t="n">
        <v>1</v>
      </c>
      <c r="E169" s="55" t="n">
        <v>5.9</v>
      </c>
      <c r="F169" s="56" t="n">
        <v>0</v>
      </c>
      <c r="G169" s="57" t="n">
        <f aca="false">D169*E169</f>
        <v>5.9</v>
      </c>
      <c r="H169" s="57" t="n">
        <f aca="false">G169*(1-F169)</f>
        <v>5.9</v>
      </c>
      <c r="I169" s="1" t="n">
        <f aca="false">MONTH(A169)</f>
        <v>2</v>
      </c>
      <c r="J169" s="57" t="n">
        <f aca="false">D169*INDEX(Справочник!$E$5:$E$16,MATCH(C169,Справочник!$A$5:$A$16,0))</f>
        <v>1.9</v>
      </c>
      <c r="K169" s="57" t="n">
        <f aca="false">D169*INDEX(Справочник!$F$5:$F$16,MATCH(C169,Справочник!$A$5:$A$16,0))</f>
        <v>0.7</v>
      </c>
    </row>
    <row r="170" customFormat="false" ht="15" hidden="false" customHeight="false" outlineLevel="0" collapsed="false">
      <c r="A170" s="53" t="n">
        <v>45691</v>
      </c>
      <c r="B170" s="54" t="s">
        <v>226</v>
      </c>
      <c r="C170" s="54" t="s">
        <v>90</v>
      </c>
      <c r="D170" s="54" t="n">
        <v>1</v>
      </c>
      <c r="E170" s="55" t="n">
        <v>4.5</v>
      </c>
      <c r="F170" s="56" t="n">
        <v>0</v>
      </c>
      <c r="G170" s="57" t="n">
        <f aca="false">D170*E170</f>
        <v>4.5</v>
      </c>
      <c r="H170" s="57" t="n">
        <f aca="false">G170*(1-F170)</f>
        <v>4.5</v>
      </c>
      <c r="I170" s="1" t="n">
        <f aca="false">MONTH(A170)</f>
        <v>2</v>
      </c>
      <c r="J170" s="57" t="n">
        <f aca="false">D170*INDEX(Справочник!$E$5:$E$16,MATCH(C170,Справочник!$A$5:$A$16,0))</f>
        <v>1.6</v>
      </c>
      <c r="K170" s="57" t="n">
        <f aca="false">D170*INDEX(Справочник!$F$5:$F$16,MATCH(C170,Справочник!$A$5:$A$16,0))</f>
        <v>2.9</v>
      </c>
    </row>
    <row r="171" customFormat="false" ht="15" hidden="false" customHeight="false" outlineLevel="0" collapsed="false">
      <c r="A171" s="53" t="n">
        <v>45691</v>
      </c>
      <c r="B171" s="54" t="s">
        <v>227</v>
      </c>
      <c r="C171" s="54" t="s">
        <v>80</v>
      </c>
      <c r="D171" s="54" t="n">
        <v>3</v>
      </c>
      <c r="E171" s="55" t="n">
        <v>9.9</v>
      </c>
      <c r="F171" s="56" t="n">
        <v>0</v>
      </c>
      <c r="G171" s="57" t="n">
        <f aca="false">D171*E171</f>
        <v>29.7</v>
      </c>
      <c r="H171" s="57" t="n">
        <f aca="false">G171*(1-F171)</f>
        <v>29.7</v>
      </c>
      <c r="I171" s="1" t="n">
        <f aca="false">MONTH(A171)</f>
        <v>2</v>
      </c>
      <c r="J171" s="57" t="n">
        <f aca="false">D171*INDEX(Справочник!$E$5:$E$16,MATCH(C171,Справочник!$A$5:$A$16,0))</f>
        <v>12.6</v>
      </c>
      <c r="K171" s="57" t="n">
        <f aca="false">D171*INDEX(Справочник!$F$5:$F$16,MATCH(C171,Справочник!$A$5:$A$16,0))</f>
        <v>2.7</v>
      </c>
    </row>
    <row r="172" customFormat="false" ht="15" hidden="false" customHeight="false" outlineLevel="0" collapsed="false">
      <c r="A172" s="53" t="n">
        <v>45691</v>
      </c>
      <c r="B172" s="54" t="s">
        <v>227</v>
      </c>
      <c r="C172" s="54" t="s">
        <v>82</v>
      </c>
      <c r="D172" s="54" t="n">
        <v>1</v>
      </c>
      <c r="E172" s="55" t="n">
        <v>32</v>
      </c>
      <c r="F172" s="56" t="n">
        <v>0</v>
      </c>
      <c r="G172" s="57" t="n">
        <f aca="false">D172*E172</f>
        <v>32</v>
      </c>
      <c r="H172" s="57" t="n">
        <f aca="false">G172*(1-F172)</f>
        <v>32</v>
      </c>
      <c r="I172" s="1" t="n">
        <f aca="false">MONTH(A172)</f>
        <v>2</v>
      </c>
      <c r="J172" s="57" t="n">
        <f aca="false">D172*INDEX(Справочник!$E$5:$E$16,MATCH(C172,Справочник!$A$5:$A$16,0))</f>
        <v>16.5</v>
      </c>
      <c r="K172" s="57" t="n">
        <f aca="false">D172*INDEX(Справочник!$F$5:$F$16,MATCH(C172,Справочник!$A$5:$A$16,0))</f>
        <v>2.4</v>
      </c>
    </row>
    <row r="173" customFormat="false" ht="15" hidden="false" customHeight="false" outlineLevel="0" collapsed="false">
      <c r="A173" s="53" t="n">
        <v>45691</v>
      </c>
      <c r="B173" s="54" t="s">
        <v>228</v>
      </c>
      <c r="C173" s="54" t="s">
        <v>82</v>
      </c>
      <c r="D173" s="54" t="n">
        <v>3</v>
      </c>
      <c r="E173" s="55" t="n">
        <v>32</v>
      </c>
      <c r="F173" s="56" t="n">
        <v>0</v>
      </c>
      <c r="G173" s="57" t="n">
        <f aca="false">D173*E173</f>
        <v>96</v>
      </c>
      <c r="H173" s="57" t="n">
        <f aca="false">G173*(1-F173)</f>
        <v>96</v>
      </c>
      <c r="I173" s="1" t="n">
        <f aca="false">MONTH(A173)</f>
        <v>2</v>
      </c>
      <c r="J173" s="57" t="n">
        <f aca="false">D173*INDEX(Справочник!$E$5:$E$16,MATCH(C173,Справочник!$A$5:$A$16,0))</f>
        <v>49.5</v>
      </c>
      <c r="K173" s="57" t="n">
        <f aca="false">D173*INDEX(Справочник!$F$5:$F$16,MATCH(C173,Справочник!$A$5:$A$16,0))</f>
        <v>7.2</v>
      </c>
    </row>
    <row r="174" customFormat="false" ht="15" hidden="false" customHeight="false" outlineLevel="0" collapsed="false">
      <c r="A174" s="53" t="n">
        <v>45692</v>
      </c>
      <c r="B174" s="54" t="s">
        <v>229</v>
      </c>
      <c r="C174" s="54" t="s">
        <v>82</v>
      </c>
      <c r="D174" s="54" t="n">
        <v>3</v>
      </c>
      <c r="E174" s="55" t="n">
        <v>32</v>
      </c>
      <c r="F174" s="56" t="n">
        <v>0</v>
      </c>
      <c r="G174" s="57" t="n">
        <f aca="false">D174*E174</f>
        <v>96</v>
      </c>
      <c r="H174" s="57" t="n">
        <f aca="false">G174*(1-F174)</f>
        <v>96</v>
      </c>
      <c r="I174" s="1" t="n">
        <f aca="false">MONTH(A174)</f>
        <v>2</v>
      </c>
      <c r="J174" s="57" t="n">
        <f aca="false">D174*INDEX(Справочник!$E$5:$E$16,MATCH(C174,Справочник!$A$5:$A$16,0))</f>
        <v>49.5</v>
      </c>
      <c r="K174" s="57" t="n">
        <f aca="false">D174*INDEX(Справочник!$F$5:$F$16,MATCH(C174,Справочник!$A$5:$A$16,0))</f>
        <v>7.2</v>
      </c>
    </row>
    <row r="175" customFormat="false" ht="15" hidden="false" customHeight="false" outlineLevel="0" collapsed="false">
      <c r="A175" s="53" t="n">
        <v>45692</v>
      </c>
      <c r="B175" s="54" t="s">
        <v>230</v>
      </c>
      <c r="C175" s="54" t="s">
        <v>85</v>
      </c>
      <c r="D175" s="54" t="n">
        <v>1</v>
      </c>
      <c r="E175" s="55" t="n">
        <v>6.9</v>
      </c>
      <c r="F175" s="56" t="n">
        <v>0</v>
      </c>
      <c r="G175" s="57" t="n">
        <f aca="false">D175*E175</f>
        <v>6.9</v>
      </c>
      <c r="H175" s="57" t="n">
        <f aca="false">G175*(1-F175)</f>
        <v>6.9</v>
      </c>
      <c r="I175" s="1" t="n">
        <f aca="false">MONTH(A175)</f>
        <v>2</v>
      </c>
      <c r="J175" s="57" t="n">
        <f aca="false">D175*INDEX(Справочник!$E$5:$E$16,MATCH(C175,Справочник!$A$5:$A$16,0))</f>
        <v>2.3</v>
      </c>
      <c r="K175" s="57" t="n">
        <f aca="false">D175*INDEX(Справочник!$F$5:$F$16,MATCH(C175,Справочник!$A$5:$A$16,0))</f>
        <v>0.7</v>
      </c>
    </row>
    <row r="176" customFormat="false" ht="15" hidden="false" customHeight="false" outlineLevel="0" collapsed="false">
      <c r="A176" s="53" t="n">
        <v>45692</v>
      </c>
      <c r="B176" s="54" t="s">
        <v>231</v>
      </c>
      <c r="C176" s="54" t="s">
        <v>84</v>
      </c>
      <c r="D176" s="54" t="n">
        <v>1</v>
      </c>
      <c r="E176" s="55" t="n">
        <v>10.5</v>
      </c>
      <c r="F176" s="56" t="n">
        <v>0</v>
      </c>
      <c r="G176" s="57" t="n">
        <f aca="false">D176*E176</f>
        <v>10.5</v>
      </c>
      <c r="H176" s="57" t="n">
        <f aca="false">G176*(1-F176)</f>
        <v>10.5</v>
      </c>
      <c r="I176" s="1" t="n">
        <f aca="false">MONTH(A176)</f>
        <v>2</v>
      </c>
      <c r="J176" s="57" t="n">
        <f aca="false">D176*INDEX(Справочник!$E$5:$E$16,MATCH(C176,Справочник!$A$5:$A$16,0))</f>
        <v>4.7</v>
      </c>
      <c r="K176" s="57" t="n">
        <f aca="false">D176*INDEX(Справочник!$F$5:$F$16,MATCH(C176,Справочник!$A$5:$A$16,0))</f>
        <v>0.9</v>
      </c>
    </row>
    <row r="177" customFormat="false" ht="15" hidden="false" customHeight="false" outlineLevel="0" collapsed="false">
      <c r="A177" s="53" t="n">
        <v>45692</v>
      </c>
      <c r="B177" s="54" t="s">
        <v>232</v>
      </c>
      <c r="C177" s="54" t="s">
        <v>89</v>
      </c>
      <c r="D177" s="54" t="n">
        <v>1</v>
      </c>
      <c r="E177" s="55" t="n">
        <v>24</v>
      </c>
      <c r="F177" s="56" t="n">
        <v>0</v>
      </c>
      <c r="G177" s="57" t="n">
        <f aca="false">D177*E177</f>
        <v>24</v>
      </c>
      <c r="H177" s="57" t="n">
        <f aca="false">G177*(1-F177)</f>
        <v>24</v>
      </c>
      <c r="I177" s="1" t="n">
        <f aca="false">MONTH(A177)</f>
        <v>2</v>
      </c>
      <c r="J177" s="57" t="n">
        <f aca="false">D177*INDEX(Справочник!$E$5:$E$16,MATCH(C177,Справочник!$A$5:$A$16,0))</f>
        <v>13.5</v>
      </c>
      <c r="K177" s="57" t="n">
        <f aca="false">D177*INDEX(Справочник!$F$5:$F$16,MATCH(C177,Справочник!$A$5:$A$16,0))</f>
        <v>3.8</v>
      </c>
    </row>
    <row r="178" customFormat="false" ht="15" hidden="false" customHeight="false" outlineLevel="0" collapsed="false">
      <c r="A178" s="53" t="n">
        <v>45692</v>
      </c>
      <c r="B178" s="54" t="s">
        <v>232</v>
      </c>
      <c r="C178" s="54" t="s">
        <v>83</v>
      </c>
      <c r="D178" s="54" t="n">
        <v>2</v>
      </c>
      <c r="E178" s="55" t="n">
        <v>11.5</v>
      </c>
      <c r="F178" s="56" t="n">
        <v>0</v>
      </c>
      <c r="G178" s="57" t="n">
        <f aca="false">D178*E178</f>
        <v>23</v>
      </c>
      <c r="H178" s="57" t="n">
        <f aca="false">G178*(1-F178)</f>
        <v>23</v>
      </c>
      <c r="I178" s="1" t="n">
        <f aca="false">MONTH(A178)</f>
        <v>2</v>
      </c>
      <c r="J178" s="57" t="n">
        <f aca="false">D178*INDEX(Справочник!$E$5:$E$16,MATCH(C178,Справочник!$A$5:$A$16,0))</f>
        <v>10.2</v>
      </c>
      <c r="K178" s="57" t="n">
        <f aca="false">D178*INDEX(Справочник!$F$5:$F$16,MATCH(C178,Справочник!$A$5:$A$16,0))</f>
        <v>1.8</v>
      </c>
    </row>
    <row r="179" customFormat="false" ht="15" hidden="false" customHeight="false" outlineLevel="0" collapsed="false">
      <c r="A179" s="53" t="n">
        <v>45693</v>
      </c>
      <c r="B179" s="54" t="s">
        <v>233</v>
      </c>
      <c r="C179" s="54" t="s">
        <v>84</v>
      </c>
      <c r="D179" s="54" t="n">
        <v>1</v>
      </c>
      <c r="E179" s="55" t="n">
        <v>10.5</v>
      </c>
      <c r="F179" s="56" t="n">
        <v>0</v>
      </c>
      <c r="G179" s="57" t="n">
        <f aca="false">D179*E179</f>
        <v>10.5</v>
      </c>
      <c r="H179" s="57" t="n">
        <f aca="false">G179*(1-F179)</f>
        <v>10.5</v>
      </c>
      <c r="I179" s="1" t="n">
        <f aca="false">MONTH(A179)</f>
        <v>2</v>
      </c>
      <c r="J179" s="57" t="n">
        <f aca="false">D179*INDEX(Справочник!$E$5:$E$16,MATCH(C179,Справочник!$A$5:$A$16,0))</f>
        <v>4.7</v>
      </c>
      <c r="K179" s="57" t="n">
        <f aca="false">D179*INDEX(Справочник!$F$5:$F$16,MATCH(C179,Справочник!$A$5:$A$16,0))</f>
        <v>0.9</v>
      </c>
    </row>
    <row r="180" customFormat="false" ht="15" hidden="false" customHeight="false" outlineLevel="0" collapsed="false">
      <c r="A180" s="53" t="n">
        <v>45693</v>
      </c>
      <c r="B180" s="54" t="s">
        <v>234</v>
      </c>
      <c r="C180" s="54" t="s">
        <v>84</v>
      </c>
      <c r="D180" s="54" t="n">
        <v>3</v>
      </c>
      <c r="E180" s="55" t="n">
        <v>10.5</v>
      </c>
      <c r="F180" s="56" t="n">
        <v>0</v>
      </c>
      <c r="G180" s="57" t="n">
        <f aca="false">D180*E180</f>
        <v>31.5</v>
      </c>
      <c r="H180" s="57" t="n">
        <f aca="false">G180*(1-F180)</f>
        <v>31.5</v>
      </c>
      <c r="I180" s="1" t="n">
        <f aca="false">MONTH(A180)</f>
        <v>2</v>
      </c>
      <c r="J180" s="57" t="n">
        <f aca="false">D180*INDEX(Справочник!$E$5:$E$16,MATCH(C180,Справочник!$A$5:$A$16,0))</f>
        <v>14.1</v>
      </c>
      <c r="K180" s="57" t="n">
        <f aca="false">D180*INDEX(Справочник!$F$5:$F$16,MATCH(C180,Справочник!$A$5:$A$16,0))</f>
        <v>2.7</v>
      </c>
    </row>
    <row r="181" customFormat="false" ht="15" hidden="false" customHeight="false" outlineLevel="0" collapsed="false">
      <c r="A181" s="53" t="n">
        <v>45693</v>
      </c>
      <c r="B181" s="54" t="s">
        <v>235</v>
      </c>
      <c r="C181" s="54" t="s">
        <v>82</v>
      </c>
      <c r="D181" s="54" t="n">
        <v>1</v>
      </c>
      <c r="E181" s="55" t="n">
        <v>32</v>
      </c>
      <c r="F181" s="56" t="n">
        <v>0</v>
      </c>
      <c r="G181" s="57" t="n">
        <f aca="false">D181*E181</f>
        <v>32</v>
      </c>
      <c r="H181" s="57" t="n">
        <f aca="false">G181*(1-F181)</f>
        <v>32</v>
      </c>
      <c r="I181" s="1" t="n">
        <f aca="false">MONTH(A181)</f>
        <v>2</v>
      </c>
      <c r="J181" s="57" t="n">
        <f aca="false">D181*INDEX(Справочник!$E$5:$E$16,MATCH(C181,Справочник!$A$5:$A$16,0))</f>
        <v>16.5</v>
      </c>
      <c r="K181" s="57" t="n">
        <f aca="false">D181*INDEX(Справочник!$F$5:$F$16,MATCH(C181,Справочник!$A$5:$A$16,0))</f>
        <v>2.4</v>
      </c>
    </row>
    <row r="182" customFormat="false" ht="15" hidden="false" customHeight="false" outlineLevel="0" collapsed="false">
      <c r="A182" s="53" t="n">
        <v>45693</v>
      </c>
      <c r="B182" s="54" t="s">
        <v>236</v>
      </c>
      <c r="C182" s="54" t="s">
        <v>84</v>
      </c>
      <c r="D182" s="54" t="n">
        <v>1</v>
      </c>
      <c r="E182" s="55" t="n">
        <v>10.5</v>
      </c>
      <c r="F182" s="56" t="n">
        <v>0</v>
      </c>
      <c r="G182" s="57" t="n">
        <f aca="false">D182*E182</f>
        <v>10.5</v>
      </c>
      <c r="H182" s="57" t="n">
        <f aca="false">G182*(1-F182)</f>
        <v>10.5</v>
      </c>
      <c r="I182" s="1" t="n">
        <f aca="false">MONTH(A182)</f>
        <v>2</v>
      </c>
      <c r="J182" s="57" t="n">
        <f aca="false">D182*INDEX(Справочник!$E$5:$E$16,MATCH(C182,Справочник!$A$5:$A$16,0))</f>
        <v>4.7</v>
      </c>
      <c r="K182" s="57" t="n">
        <f aca="false">D182*INDEX(Справочник!$F$5:$F$16,MATCH(C182,Справочник!$A$5:$A$16,0))</f>
        <v>0.9</v>
      </c>
    </row>
    <row r="183" customFormat="false" ht="15" hidden="false" customHeight="false" outlineLevel="0" collapsed="false">
      <c r="A183" s="53" t="n">
        <v>45693</v>
      </c>
      <c r="B183" s="54" t="s">
        <v>236</v>
      </c>
      <c r="C183" s="54" t="s">
        <v>90</v>
      </c>
      <c r="D183" s="54" t="n">
        <v>2</v>
      </c>
      <c r="E183" s="55" t="n">
        <v>4.5</v>
      </c>
      <c r="F183" s="56" t="n">
        <v>0</v>
      </c>
      <c r="G183" s="57" t="n">
        <f aca="false">D183*E183</f>
        <v>9</v>
      </c>
      <c r="H183" s="57" t="n">
        <f aca="false">G183*(1-F183)</f>
        <v>9</v>
      </c>
      <c r="I183" s="1" t="n">
        <f aca="false">MONTH(A183)</f>
        <v>2</v>
      </c>
      <c r="J183" s="57" t="n">
        <f aca="false">D183*INDEX(Справочник!$E$5:$E$16,MATCH(C183,Справочник!$A$5:$A$16,0))</f>
        <v>3.2</v>
      </c>
      <c r="K183" s="57" t="n">
        <f aca="false">D183*INDEX(Справочник!$F$5:$F$16,MATCH(C183,Справочник!$A$5:$A$16,0))</f>
        <v>5.8</v>
      </c>
    </row>
    <row r="184" customFormat="false" ht="15" hidden="false" customHeight="false" outlineLevel="0" collapsed="false">
      <c r="A184" s="53" t="n">
        <v>45694</v>
      </c>
      <c r="B184" s="54" t="s">
        <v>237</v>
      </c>
      <c r="C184" s="54" t="s">
        <v>80</v>
      </c>
      <c r="D184" s="54" t="n">
        <v>1</v>
      </c>
      <c r="E184" s="55" t="n">
        <v>9.9</v>
      </c>
      <c r="F184" s="56" t="n">
        <v>0</v>
      </c>
      <c r="G184" s="57" t="n">
        <f aca="false">D184*E184</f>
        <v>9.9</v>
      </c>
      <c r="H184" s="57" t="n">
        <f aca="false">G184*(1-F184)</f>
        <v>9.9</v>
      </c>
      <c r="I184" s="1" t="n">
        <f aca="false">MONTH(A184)</f>
        <v>2</v>
      </c>
      <c r="J184" s="57" t="n">
        <f aca="false">D184*INDEX(Справочник!$E$5:$E$16,MATCH(C184,Справочник!$A$5:$A$16,0))</f>
        <v>4.2</v>
      </c>
      <c r="K184" s="57" t="n">
        <f aca="false">D184*INDEX(Справочник!$F$5:$F$16,MATCH(C184,Справочник!$A$5:$A$16,0))</f>
        <v>0.9</v>
      </c>
    </row>
    <row r="185" customFormat="false" ht="15" hidden="false" customHeight="false" outlineLevel="0" collapsed="false">
      <c r="A185" s="53" t="n">
        <v>45695</v>
      </c>
      <c r="B185" s="54" t="s">
        <v>238</v>
      </c>
      <c r="C185" s="54" t="s">
        <v>84</v>
      </c>
      <c r="D185" s="54" t="n">
        <v>1</v>
      </c>
      <c r="E185" s="55" t="n">
        <v>10.5</v>
      </c>
      <c r="F185" s="56" t="n">
        <v>0</v>
      </c>
      <c r="G185" s="57" t="n">
        <f aca="false">D185*E185</f>
        <v>10.5</v>
      </c>
      <c r="H185" s="57" t="n">
        <f aca="false">G185*(1-F185)</f>
        <v>10.5</v>
      </c>
      <c r="I185" s="1" t="n">
        <f aca="false">MONTH(A185)</f>
        <v>2</v>
      </c>
      <c r="J185" s="57" t="n">
        <f aca="false">D185*INDEX(Справочник!$E$5:$E$16,MATCH(C185,Справочник!$A$5:$A$16,0))</f>
        <v>4.7</v>
      </c>
      <c r="K185" s="57" t="n">
        <f aca="false">D185*INDEX(Справочник!$F$5:$F$16,MATCH(C185,Справочник!$A$5:$A$16,0))</f>
        <v>0.9</v>
      </c>
    </row>
    <row r="186" customFormat="false" ht="15" hidden="false" customHeight="false" outlineLevel="0" collapsed="false">
      <c r="A186" s="53" t="n">
        <v>45695</v>
      </c>
      <c r="B186" s="54" t="s">
        <v>239</v>
      </c>
      <c r="C186" s="54" t="s">
        <v>87</v>
      </c>
      <c r="D186" s="54" t="n">
        <v>1</v>
      </c>
      <c r="E186" s="55" t="n">
        <v>5.9</v>
      </c>
      <c r="F186" s="56" t="n">
        <v>0</v>
      </c>
      <c r="G186" s="57" t="n">
        <f aca="false">D186*E186</f>
        <v>5.9</v>
      </c>
      <c r="H186" s="57" t="n">
        <f aca="false">G186*(1-F186)</f>
        <v>5.9</v>
      </c>
      <c r="I186" s="1" t="n">
        <f aca="false">MONTH(A186)</f>
        <v>2</v>
      </c>
      <c r="J186" s="57" t="n">
        <f aca="false">D186*INDEX(Справочник!$E$5:$E$16,MATCH(C186,Справочник!$A$5:$A$16,0))</f>
        <v>1.9</v>
      </c>
      <c r="K186" s="57" t="n">
        <f aca="false">D186*INDEX(Справочник!$F$5:$F$16,MATCH(C186,Справочник!$A$5:$A$16,0))</f>
        <v>0.7</v>
      </c>
    </row>
    <row r="187" customFormat="false" ht="15" hidden="false" customHeight="false" outlineLevel="0" collapsed="false">
      <c r="A187" s="53" t="n">
        <v>45695</v>
      </c>
      <c r="B187" s="54" t="s">
        <v>240</v>
      </c>
      <c r="C187" s="54" t="s">
        <v>80</v>
      </c>
      <c r="D187" s="54" t="n">
        <v>3</v>
      </c>
      <c r="E187" s="55" t="n">
        <v>9.9</v>
      </c>
      <c r="F187" s="56" t="n">
        <v>0</v>
      </c>
      <c r="G187" s="57" t="n">
        <f aca="false">D187*E187</f>
        <v>29.7</v>
      </c>
      <c r="H187" s="57" t="n">
        <f aca="false">G187*(1-F187)</f>
        <v>29.7</v>
      </c>
      <c r="I187" s="1" t="n">
        <f aca="false">MONTH(A187)</f>
        <v>2</v>
      </c>
      <c r="J187" s="57" t="n">
        <f aca="false">D187*INDEX(Справочник!$E$5:$E$16,MATCH(C187,Справочник!$A$5:$A$16,0))</f>
        <v>12.6</v>
      </c>
      <c r="K187" s="57" t="n">
        <f aca="false">D187*INDEX(Справочник!$F$5:$F$16,MATCH(C187,Справочник!$A$5:$A$16,0))</f>
        <v>2.7</v>
      </c>
    </row>
    <row r="188" customFormat="false" ht="15" hidden="false" customHeight="false" outlineLevel="0" collapsed="false">
      <c r="A188" s="53" t="n">
        <v>45695</v>
      </c>
      <c r="B188" s="54" t="s">
        <v>241</v>
      </c>
      <c r="C188" s="54" t="s">
        <v>80</v>
      </c>
      <c r="D188" s="54" t="n">
        <v>2</v>
      </c>
      <c r="E188" s="55" t="n">
        <v>9.9</v>
      </c>
      <c r="F188" s="56" t="n">
        <v>0</v>
      </c>
      <c r="G188" s="57" t="n">
        <f aca="false">D188*E188</f>
        <v>19.8</v>
      </c>
      <c r="H188" s="57" t="n">
        <f aca="false">G188*(1-F188)</f>
        <v>19.8</v>
      </c>
      <c r="I188" s="1" t="n">
        <f aca="false">MONTH(A188)</f>
        <v>2</v>
      </c>
      <c r="J188" s="57" t="n">
        <f aca="false">D188*INDEX(Справочник!$E$5:$E$16,MATCH(C188,Справочник!$A$5:$A$16,0))</f>
        <v>8.4</v>
      </c>
      <c r="K188" s="57" t="n">
        <f aca="false">D188*INDEX(Справочник!$F$5:$F$16,MATCH(C188,Справочник!$A$5:$A$16,0))</f>
        <v>1.8</v>
      </c>
    </row>
    <row r="189" customFormat="false" ht="15" hidden="false" customHeight="false" outlineLevel="0" collapsed="false">
      <c r="A189" s="53" t="n">
        <v>45695</v>
      </c>
      <c r="B189" s="54" t="s">
        <v>241</v>
      </c>
      <c r="C189" s="54" t="s">
        <v>84</v>
      </c>
      <c r="D189" s="54" t="n">
        <v>1</v>
      </c>
      <c r="E189" s="55" t="n">
        <v>10.5</v>
      </c>
      <c r="F189" s="56" t="n">
        <v>0</v>
      </c>
      <c r="G189" s="57" t="n">
        <f aca="false">D189*E189</f>
        <v>10.5</v>
      </c>
      <c r="H189" s="57" t="n">
        <f aca="false">G189*(1-F189)</f>
        <v>10.5</v>
      </c>
      <c r="I189" s="1" t="n">
        <f aca="false">MONTH(A189)</f>
        <v>2</v>
      </c>
      <c r="J189" s="57" t="n">
        <f aca="false">D189*INDEX(Справочник!$E$5:$E$16,MATCH(C189,Справочник!$A$5:$A$16,0))</f>
        <v>4.7</v>
      </c>
      <c r="K189" s="57" t="n">
        <f aca="false">D189*INDEX(Справочник!$F$5:$F$16,MATCH(C189,Справочник!$A$5:$A$16,0))</f>
        <v>0.9</v>
      </c>
    </row>
    <row r="190" customFormat="false" ht="15" hidden="false" customHeight="false" outlineLevel="0" collapsed="false">
      <c r="A190" s="53" t="n">
        <v>45695</v>
      </c>
      <c r="B190" s="54" t="s">
        <v>241</v>
      </c>
      <c r="C190" s="54" t="s">
        <v>91</v>
      </c>
      <c r="D190" s="54" t="n">
        <v>1</v>
      </c>
      <c r="E190" s="55" t="n">
        <v>28</v>
      </c>
      <c r="F190" s="56" t="n">
        <v>0</v>
      </c>
      <c r="G190" s="57" t="n">
        <f aca="false">D190*E190</f>
        <v>28</v>
      </c>
      <c r="H190" s="57" t="n">
        <f aca="false">G190*(1-F190)</f>
        <v>28</v>
      </c>
      <c r="I190" s="1" t="n">
        <f aca="false">MONTH(A190)</f>
        <v>2</v>
      </c>
      <c r="J190" s="57" t="n">
        <f aca="false">D190*INDEX(Справочник!$E$5:$E$16,MATCH(C190,Справочник!$A$5:$A$16,0))</f>
        <v>17.4</v>
      </c>
      <c r="K190" s="57" t="n">
        <f aca="false">D190*INDEX(Справочник!$F$5:$F$16,MATCH(C190,Справочник!$A$5:$A$16,0))</f>
        <v>7.9</v>
      </c>
    </row>
    <row r="191" customFormat="false" ht="15" hidden="false" customHeight="false" outlineLevel="0" collapsed="false">
      <c r="A191" s="53" t="n">
        <v>45696</v>
      </c>
      <c r="B191" s="54" t="s">
        <v>242</v>
      </c>
      <c r="C191" s="54" t="s">
        <v>91</v>
      </c>
      <c r="D191" s="54" t="n">
        <v>1</v>
      </c>
      <c r="E191" s="55" t="n">
        <v>28</v>
      </c>
      <c r="F191" s="56" t="n">
        <v>0</v>
      </c>
      <c r="G191" s="57" t="n">
        <f aca="false">D191*E191</f>
        <v>28</v>
      </c>
      <c r="H191" s="57" t="n">
        <f aca="false">G191*(1-F191)</f>
        <v>28</v>
      </c>
      <c r="I191" s="1" t="n">
        <f aca="false">MONTH(A191)</f>
        <v>2</v>
      </c>
      <c r="J191" s="57" t="n">
        <f aca="false">D191*INDEX(Справочник!$E$5:$E$16,MATCH(C191,Справочник!$A$5:$A$16,0))</f>
        <v>17.4</v>
      </c>
      <c r="K191" s="57" t="n">
        <f aca="false">D191*INDEX(Справочник!$F$5:$F$16,MATCH(C191,Справочник!$A$5:$A$16,0))</f>
        <v>7.9</v>
      </c>
    </row>
    <row r="192" customFormat="false" ht="15" hidden="false" customHeight="false" outlineLevel="0" collapsed="false">
      <c r="A192" s="53" t="n">
        <v>45696</v>
      </c>
      <c r="B192" s="54" t="s">
        <v>242</v>
      </c>
      <c r="C192" s="54" t="s">
        <v>82</v>
      </c>
      <c r="D192" s="54" t="n">
        <v>1</v>
      </c>
      <c r="E192" s="55" t="n">
        <v>32</v>
      </c>
      <c r="F192" s="56" t="n">
        <v>0</v>
      </c>
      <c r="G192" s="57" t="n">
        <f aca="false">D192*E192</f>
        <v>32</v>
      </c>
      <c r="H192" s="57" t="n">
        <f aca="false">G192*(1-F192)</f>
        <v>32</v>
      </c>
      <c r="I192" s="1" t="n">
        <f aca="false">MONTH(A192)</f>
        <v>2</v>
      </c>
      <c r="J192" s="57" t="n">
        <f aca="false">D192*INDEX(Справочник!$E$5:$E$16,MATCH(C192,Справочник!$A$5:$A$16,0))</f>
        <v>16.5</v>
      </c>
      <c r="K192" s="57" t="n">
        <f aca="false">D192*INDEX(Справочник!$F$5:$F$16,MATCH(C192,Справочник!$A$5:$A$16,0))</f>
        <v>2.4</v>
      </c>
    </row>
    <row r="193" customFormat="false" ht="15" hidden="false" customHeight="false" outlineLevel="0" collapsed="false">
      <c r="A193" s="53" t="n">
        <v>45696</v>
      </c>
      <c r="B193" s="54" t="s">
        <v>243</v>
      </c>
      <c r="C193" s="54" t="s">
        <v>86</v>
      </c>
      <c r="D193" s="54" t="n">
        <v>2</v>
      </c>
      <c r="E193" s="55" t="n">
        <v>7.5</v>
      </c>
      <c r="F193" s="56" t="n">
        <v>0</v>
      </c>
      <c r="G193" s="57" t="n">
        <f aca="false">D193*E193</f>
        <v>15</v>
      </c>
      <c r="H193" s="57" t="n">
        <f aca="false">G193*(1-F193)</f>
        <v>15</v>
      </c>
      <c r="I193" s="1" t="n">
        <f aca="false">MONTH(A193)</f>
        <v>2</v>
      </c>
      <c r="J193" s="57" t="n">
        <f aca="false">D193*INDEX(Справочник!$E$5:$E$16,MATCH(C193,Справочник!$A$5:$A$16,0))</f>
        <v>5.2</v>
      </c>
      <c r="K193" s="57" t="n">
        <f aca="false">D193*INDEX(Справочник!$F$5:$F$16,MATCH(C193,Справочник!$A$5:$A$16,0))</f>
        <v>1.4</v>
      </c>
    </row>
    <row r="194" customFormat="false" ht="15" hidden="false" customHeight="false" outlineLevel="0" collapsed="false">
      <c r="A194" s="53" t="n">
        <v>45696</v>
      </c>
      <c r="B194" s="54" t="s">
        <v>244</v>
      </c>
      <c r="C194" s="54" t="s">
        <v>83</v>
      </c>
      <c r="D194" s="54" t="n">
        <v>1</v>
      </c>
      <c r="E194" s="55" t="n">
        <v>11.5</v>
      </c>
      <c r="F194" s="56" t="n">
        <v>0</v>
      </c>
      <c r="G194" s="57" t="n">
        <f aca="false">D194*E194</f>
        <v>11.5</v>
      </c>
      <c r="H194" s="57" t="n">
        <f aca="false">G194*(1-F194)</f>
        <v>11.5</v>
      </c>
      <c r="I194" s="1" t="n">
        <f aca="false">MONTH(A194)</f>
        <v>2</v>
      </c>
      <c r="J194" s="57" t="n">
        <f aca="false">D194*INDEX(Справочник!$E$5:$E$16,MATCH(C194,Справочник!$A$5:$A$16,0))</f>
        <v>5.1</v>
      </c>
      <c r="K194" s="57" t="n">
        <f aca="false">D194*INDEX(Справочник!$F$5:$F$16,MATCH(C194,Справочник!$A$5:$A$16,0))</f>
        <v>0.9</v>
      </c>
    </row>
    <row r="195" customFormat="false" ht="15" hidden="false" customHeight="false" outlineLevel="0" collapsed="false">
      <c r="A195" s="53" t="n">
        <v>45696</v>
      </c>
      <c r="B195" s="54" t="s">
        <v>245</v>
      </c>
      <c r="C195" s="54" t="s">
        <v>80</v>
      </c>
      <c r="D195" s="54" t="n">
        <v>2</v>
      </c>
      <c r="E195" s="55" t="n">
        <v>9.9</v>
      </c>
      <c r="F195" s="56" t="n">
        <v>0</v>
      </c>
      <c r="G195" s="57" t="n">
        <f aca="false">D195*E195</f>
        <v>19.8</v>
      </c>
      <c r="H195" s="57" t="n">
        <f aca="false">G195*(1-F195)</f>
        <v>19.8</v>
      </c>
      <c r="I195" s="1" t="n">
        <f aca="false">MONTH(A195)</f>
        <v>2</v>
      </c>
      <c r="J195" s="57" t="n">
        <f aca="false">D195*INDEX(Справочник!$E$5:$E$16,MATCH(C195,Справочник!$A$5:$A$16,0))</f>
        <v>8.4</v>
      </c>
      <c r="K195" s="57" t="n">
        <f aca="false">D195*INDEX(Справочник!$F$5:$F$16,MATCH(C195,Справочник!$A$5:$A$16,0))</f>
        <v>1.8</v>
      </c>
    </row>
    <row r="196" customFormat="false" ht="15" hidden="false" customHeight="false" outlineLevel="0" collapsed="false">
      <c r="A196" s="53" t="n">
        <v>45697</v>
      </c>
      <c r="B196" s="54" t="s">
        <v>246</v>
      </c>
      <c r="C196" s="54" t="s">
        <v>90</v>
      </c>
      <c r="D196" s="54" t="n">
        <v>1</v>
      </c>
      <c r="E196" s="55" t="n">
        <v>4.5</v>
      </c>
      <c r="F196" s="56" t="n">
        <v>0</v>
      </c>
      <c r="G196" s="57" t="n">
        <f aca="false">D196*E196</f>
        <v>4.5</v>
      </c>
      <c r="H196" s="57" t="n">
        <f aca="false">G196*(1-F196)</f>
        <v>4.5</v>
      </c>
      <c r="I196" s="1" t="n">
        <f aca="false">MONTH(A196)</f>
        <v>2</v>
      </c>
      <c r="J196" s="57" t="n">
        <f aca="false">D196*INDEX(Справочник!$E$5:$E$16,MATCH(C196,Справочник!$A$5:$A$16,0))</f>
        <v>1.6</v>
      </c>
      <c r="K196" s="57" t="n">
        <f aca="false">D196*INDEX(Справочник!$F$5:$F$16,MATCH(C196,Справочник!$A$5:$A$16,0))</f>
        <v>2.9</v>
      </c>
    </row>
    <row r="197" customFormat="false" ht="15" hidden="false" customHeight="false" outlineLevel="0" collapsed="false">
      <c r="A197" s="53" t="n">
        <v>45697</v>
      </c>
      <c r="B197" s="54" t="s">
        <v>247</v>
      </c>
      <c r="C197" s="54" t="s">
        <v>84</v>
      </c>
      <c r="D197" s="54" t="n">
        <v>1</v>
      </c>
      <c r="E197" s="55" t="n">
        <v>10.5</v>
      </c>
      <c r="F197" s="56" t="n">
        <v>0</v>
      </c>
      <c r="G197" s="57" t="n">
        <f aca="false">D197*E197</f>
        <v>10.5</v>
      </c>
      <c r="H197" s="57" t="n">
        <f aca="false">G197*(1-F197)</f>
        <v>10.5</v>
      </c>
      <c r="I197" s="1" t="n">
        <f aca="false">MONTH(A197)</f>
        <v>2</v>
      </c>
      <c r="J197" s="57" t="n">
        <f aca="false">D197*INDEX(Справочник!$E$5:$E$16,MATCH(C197,Справочник!$A$5:$A$16,0))</f>
        <v>4.7</v>
      </c>
      <c r="K197" s="57" t="n">
        <f aca="false">D197*INDEX(Справочник!$F$5:$F$16,MATCH(C197,Справочник!$A$5:$A$16,0))</f>
        <v>0.9</v>
      </c>
    </row>
    <row r="198" customFormat="false" ht="15" hidden="false" customHeight="false" outlineLevel="0" collapsed="false">
      <c r="A198" s="53" t="n">
        <v>45698</v>
      </c>
      <c r="B198" s="54" t="s">
        <v>248</v>
      </c>
      <c r="C198" s="54" t="s">
        <v>80</v>
      </c>
      <c r="D198" s="54" t="n">
        <v>1</v>
      </c>
      <c r="E198" s="55" t="n">
        <v>9.9</v>
      </c>
      <c r="F198" s="56" t="n">
        <v>0</v>
      </c>
      <c r="G198" s="57" t="n">
        <f aca="false">D198*E198</f>
        <v>9.9</v>
      </c>
      <c r="H198" s="57" t="n">
        <f aca="false">G198*(1-F198)</f>
        <v>9.9</v>
      </c>
      <c r="I198" s="1" t="n">
        <f aca="false">MONTH(A198)</f>
        <v>2</v>
      </c>
      <c r="J198" s="57" t="n">
        <f aca="false">D198*INDEX(Справочник!$E$5:$E$16,MATCH(C198,Справочник!$A$5:$A$16,0))</f>
        <v>4.2</v>
      </c>
      <c r="K198" s="57" t="n">
        <f aca="false">D198*INDEX(Справочник!$F$5:$F$16,MATCH(C198,Справочник!$A$5:$A$16,0))</f>
        <v>0.9</v>
      </c>
    </row>
    <row r="199" customFormat="false" ht="15" hidden="false" customHeight="false" outlineLevel="0" collapsed="false">
      <c r="A199" s="53" t="n">
        <v>45698</v>
      </c>
      <c r="B199" s="54" t="s">
        <v>248</v>
      </c>
      <c r="C199" s="54" t="s">
        <v>89</v>
      </c>
      <c r="D199" s="54" t="n">
        <v>1</v>
      </c>
      <c r="E199" s="55" t="n">
        <v>24</v>
      </c>
      <c r="F199" s="56" t="n">
        <v>0</v>
      </c>
      <c r="G199" s="57" t="n">
        <f aca="false">D199*E199</f>
        <v>24</v>
      </c>
      <c r="H199" s="57" t="n">
        <f aca="false">G199*(1-F199)</f>
        <v>24</v>
      </c>
      <c r="I199" s="1" t="n">
        <f aca="false">MONTH(A199)</f>
        <v>2</v>
      </c>
      <c r="J199" s="57" t="n">
        <f aca="false">D199*INDEX(Справочник!$E$5:$E$16,MATCH(C199,Справочник!$A$5:$A$16,0))</f>
        <v>13.5</v>
      </c>
      <c r="K199" s="57" t="n">
        <f aca="false">D199*INDEX(Справочник!$F$5:$F$16,MATCH(C199,Справочник!$A$5:$A$16,0))</f>
        <v>3.8</v>
      </c>
    </row>
    <row r="200" customFormat="false" ht="15" hidden="false" customHeight="false" outlineLevel="0" collapsed="false">
      <c r="A200" s="53" t="n">
        <v>45698</v>
      </c>
      <c r="B200" s="54" t="s">
        <v>249</v>
      </c>
      <c r="C200" s="54" t="s">
        <v>83</v>
      </c>
      <c r="D200" s="54" t="n">
        <v>3</v>
      </c>
      <c r="E200" s="55" t="n">
        <v>11.5</v>
      </c>
      <c r="F200" s="56" t="n">
        <v>0</v>
      </c>
      <c r="G200" s="57" t="n">
        <f aca="false">D200*E200</f>
        <v>34.5</v>
      </c>
      <c r="H200" s="57" t="n">
        <f aca="false">G200*(1-F200)</f>
        <v>34.5</v>
      </c>
      <c r="I200" s="1" t="n">
        <f aca="false">MONTH(A200)</f>
        <v>2</v>
      </c>
      <c r="J200" s="57" t="n">
        <f aca="false">D200*INDEX(Справочник!$E$5:$E$16,MATCH(C200,Справочник!$A$5:$A$16,0))</f>
        <v>15.3</v>
      </c>
      <c r="K200" s="57" t="n">
        <f aca="false">D200*INDEX(Справочник!$F$5:$F$16,MATCH(C200,Справочник!$A$5:$A$16,0))</f>
        <v>2.7</v>
      </c>
    </row>
    <row r="201" customFormat="false" ht="15" hidden="false" customHeight="false" outlineLevel="0" collapsed="false">
      <c r="A201" s="53" t="n">
        <v>45698</v>
      </c>
      <c r="B201" s="54" t="s">
        <v>249</v>
      </c>
      <c r="C201" s="54" t="s">
        <v>85</v>
      </c>
      <c r="D201" s="54" t="n">
        <v>1</v>
      </c>
      <c r="E201" s="55" t="n">
        <v>6.9</v>
      </c>
      <c r="F201" s="56" t="n">
        <v>0</v>
      </c>
      <c r="G201" s="57" t="n">
        <f aca="false">D201*E201</f>
        <v>6.9</v>
      </c>
      <c r="H201" s="57" t="n">
        <f aca="false">G201*(1-F201)</f>
        <v>6.9</v>
      </c>
      <c r="I201" s="1" t="n">
        <f aca="false">MONTH(A201)</f>
        <v>2</v>
      </c>
      <c r="J201" s="57" t="n">
        <f aca="false">D201*INDEX(Справочник!$E$5:$E$16,MATCH(C201,Справочник!$A$5:$A$16,0))</f>
        <v>2.3</v>
      </c>
      <c r="K201" s="57" t="n">
        <f aca="false">D201*INDEX(Справочник!$F$5:$F$16,MATCH(C201,Справочник!$A$5:$A$16,0))</f>
        <v>0.7</v>
      </c>
    </row>
    <row r="202" customFormat="false" ht="15" hidden="false" customHeight="false" outlineLevel="0" collapsed="false">
      <c r="A202" s="53" t="n">
        <v>45698</v>
      </c>
      <c r="B202" s="54" t="s">
        <v>250</v>
      </c>
      <c r="C202" s="54" t="s">
        <v>83</v>
      </c>
      <c r="D202" s="54" t="n">
        <v>1</v>
      </c>
      <c r="E202" s="55" t="n">
        <v>11.5</v>
      </c>
      <c r="F202" s="56" t="n">
        <v>0</v>
      </c>
      <c r="G202" s="57" t="n">
        <f aca="false">D202*E202</f>
        <v>11.5</v>
      </c>
      <c r="H202" s="57" t="n">
        <f aca="false">G202*(1-F202)</f>
        <v>11.5</v>
      </c>
      <c r="I202" s="1" t="n">
        <f aca="false">MONTH(A202)</f>
        <v>2</v>
      </c>
      <c r="J202" s="57" t="n">
        <f aca="false">D202*INDEX(Справочник!$E$5:$E$16,MATCH(C202,Справочник!$A$5:$A$16,0))</f>
        <v>5.1</v>
      </c>
      <c r="K202" s="57" t="n">
        <f aca="false">D202*INDEX(Справочник!$F$5:$F$16,MATCH(C202,Справочник!$A$5:$A$16,0))</f>
        <v>0.9</v>
      </c>
    </row>
    <row r="203" customFormat="false" ht="15" hidden="false" customHeight="false" outlineLevel="0" collapsed="false">
      <c r="A203" s="53" t="n">
        <v>45698</v>
      </c>
      <c r="B203" s="54" t="s">
        <v>250</v>
      </c>
      <c r="C203" s="54" t="s">
        <v>88</v>
      </c>
      <c r="D203" s="54" t="n">
        <v>1</v>
      </c>
      <c r="E203" s="55" t="n">
        <v>39</v>
      </c>
      <c r="F203" s="56" t="n">
        <v>0</v>
      </c>
      <c r="G203" s="57" t="n">
        <f aca="false">D203*E203</f>
        <v>39</v>
      </c>
      <c r="H203" s="57" t="n">
        <f aca="false">G203*(1-F203)</f>
        <v>39</v>
      </c>
      <c r="I203" s="1" t="n">
        <f aca="false">MONTH(A203)</f>
        <v>2</v>
      </c>
      <c r="J203" s="57" t="n">
        <f aca="false">D203*INDEX(Справочник!$E$5:$E$16,MATCH(C203,Справочник!$A$5:$A$16,0))</f>
        <v>24</v>
      </c>
      <c r="K203" s="57" t="n">
        <f aca="false">D203*INDEX(Справочник!$F$5:$F$16,MATCH(C203,Справочник!$A$5:$A$16,0))</f>
        <v>4.2</v>
      </c>
    </row>
    <row r="204" customFormat="false" ht="15" hidden="false" customHeight="false" outlineLevel="0" collapsed="false">
      <c r="A204" s="53" t="n">
        <v>45698</v>
      </c>
      <c r="B204" s="54" t="s">
        <v>251</v>
      </c>
      <c r="C204" s="54" t="s">
        <v>80</v>
      </c>
      <c r="D204" s="54" t="n">
        <v>2</v>
      </c>
      <c r="E204" s="55" t="n">
        <v>9.9</v>
      </c>
      <c r="F204" s="56" t="n">
        <v>0</v>
      </c>
      <c r="G204" s="57" t="n">
        <f aca="false">D204*E204</f>
        <v>19.8</v>
      </c>
      <c r="H204" s="57" t="n">
        <f aca="false">G204*(1-F204)</f>
        <v>19.8</v>
      </c>
      <c r="I204" s="1" t="n">
        <f aca="false">MONTH(A204)</f>
        <v>2</v>
      </c>
      <c r="J204" s="57" t="n">
        <f aca="false">D204*INDEX(Справочник!$E$5:$E$16,MATCH(C204,Справочник!$A$5:$A$16,0))</f>
        <v>8.4</v>
      </c>
      <c r="K204" s="57" t="n">
        <f aca="false">D204*INDEX(Справочник!$F$5:$F$16,MATCH(C204,Справочник!$A$5:$A$16,0))</f>
        <v>1.8</v>
      </c>
    </row>
    <row r="205" customFormat="false" ht="15" hidden="false" customHeight="false" outlineLevel="0" collapsed="false">
      <c r="A205" s="53" t="n">
        <v>45700</v>
      </c>
      <c r="B205" s="54" t="s">
        <v>252</v>
      </c>
      <c r="C205" s="54" t="s">
        <v>87</v>
      </c>
      <c r="D205" s="54" t="n">
        <v>1</v>
      </c>
      <c r="E205" s="55" t="n">
        <v>5.9</v>
      </c>
      <c r="F205" s="56" t="n">
        <v>0</v>
      </c>
      <c r="G205" s="57" t="n">
        <f aca="false">D205*E205</f>
        <v>5.9</v>
      </c>
      <c r="H205" s="57" t="n">
        <f aca="false">G205*(1-F205)</f>
        <v>5.9</v>
      </c>
      <c r="I205" s="1" t="n">
        <f aca="false">MONTH(A205)</f>
        <v>2</v>
      </c>
      <c r="J205" s="57" t="n">
        <f aca="false">D205*INDEX(Справочник!$E$5:$E$16,MATCH(C205,Справочник!$A$5:$A$16,0))</f>
        <v>1.9</v>
      </c>
      <c r="K205" s="57" t="n">
        <f aca="false">D205*INDEX(Справочник!$F$5:$F$16,MATCH(C205,Справочник!$A$5:$A$16,0))</f>
        <v>0.7</v>
      </c>
    </row>
    <row r="206" customFormat="false" ht="15" hidden="false" customHeight="false" outlineLevel="0" collapsed="false">
      <c r="A206" s="53" t="n">
        <v>45700</v>
      </c>
      <c r="B206" s="54" t="s">
        <v>252</v>
      </c>
      <c r="C206" s="54" t="s">
        <v>80</v>
      </c>
      <c r="D206" s="54" t="n">
        <v>2</v>
      </c>
      <c r="E206" s="55" t="n">
        <v>9.9</v>
      </c>
      <c r="F206" s="56" t="n">
        <v>0</v>
      </c>
      <c r="G206" s="57" t="n">
        <f aca="false">D206*E206</f>
        <v>19.8</v>
      </c>
      <c r="H206" s="57" t="n">
        <f aca="false">G206*(1-F206)</f>
        <v>19.8</v>
      </c>
      <c r="I206" s="1" t="n">
        <f aca="false">MONTH(A206)</f>
        <v>2</v>
      </c>
      <c r="J206" s="57" t="n">
        <f aca="false">D206*INDEX(Справочник!$E$5:$E$16,MATCH(C206,Справочник!$A$5:$A$16,0))</f>
        <v>8.4</v>
      </c>
      <c r="K206" s="57" t="n">
        <f aca="false">D206*INDEX(Справочник!$F$5:$F$16,MATCH(C206,Справочник!$A$5:$A$16,0))</f>
        <v>1.8</v>
      </c>
    </row>
    <row r="207" customFormat="false" ht="15" hidden="false" customHeight="false" outlineLevel="0" collapsed="false">
      <c r="A207" s="53" t="n">
        <v>45700</v>
      </c>
      <c r="B207" s="54" t="s">
        <v>252</v>
      </c>
      <c r="C207" s="54" t="s">
        <v>83</v>
      </c>
      <c r="D207" s="54" t="n">
        <v>1</v>
      </c>
      <c r="E207" s="55" t="n">
        <v>11.5</v>
      </c>
      <c r="F207" s="56" t="n">
        <v>0</v>
      </c>
      <c r="G207" s="57" t="n">
        <f aca="false">D207*E207</f>
        <v>11.5</v>
      </c>
      <c r="H207" s="57" t="n">
        <f aca="false">G207*(1-F207)</f>
        <v>11.5</v>
      </c>
      <c r="I207" s="1" t="n">
        <f aca="false">MONTH(A207)</f>
        <v>2</v>
      </c>
      <c r="J207" s="57" t="n">
        <f aca="false">D207*INDEX(Справочник!$E$5:$E$16,MATCH(C207,Справочник!$A$5:$A$16,0))</f>
        <v>5.1</v>
      </c>
      <c r="K207" s="57" t="n">
        <f aca="false">D207*INDEX(Справочник!$F$5:$F$16,MATCH(C207,Справочник!$A$5:$A$16,0))</f>
        <v>0.9</v>
      </c>
    </row>
    <row r="208" customFormat="false" ht="15" hidden="false" customHeight="false" outlineLevel="0" collapsed="false">
      <c r="A208" s="53" t="n">
        <v>45700</v>
      </c>
      <c r="B208" s="54" t="s">
        <v>253</v>
      </c>
      <c r="C208" s="54" t="s">
        <v>84</v>
      </c>
      <c r="D208" s="54" t="n">
        <v>1</v>
      </c>
      <c r="E208" s="55" t="n">
        <v>10.5</v>
      </c>
      <c r="F208" s="56" t="n">
        <v>0</v>
      </c>
      <c r="G208" s="57" t="n">
        <f aca="false">D208*E208</f>
        <v>10.5</v>
      </c>
      <c r="H208" s="57" t="n">
        <f aca="false">G208*(1-F208)</f>
        <v>10.5</v>
      </c>
      <c r="I208" s="1" t="n">
        <f aca="false">MONTH(A208)</f>
        <v>2</v>
      </c>
      <c r="J208" s="57" t="n">
        <f aca="false">D208*INDEX(Справочник!$E$5:$E$16,MATCH(C208,Справочник!$A$5:$A$16,0))</f>
        <v>4.7</v>
      </c>
      <c r="K208" s="57" t="n">
        <f aca="false">D208*INDEX(Справочник!$F$5:$F$16,MATCH(C208,Справочник!$A$5:$A$16,0))</f>
        <v>0.9</v>
      </c>
    </row>
    <row r="209" customFormat="false" ht="15" hidden="false" customHeight="false" outlineLevel="0" collapsed="false">
      <c r="A209" s="53" t="n">
        <v>45700</v>
      </c>
      <c r="B209" s="54" t="s">
        <v>254</v>
      </c>
      <c r="C209" s="54" t="s">
        <v>80</v>
      </c>
      <c r="D209" s="54" t="n">
        <v>2</v>
      </c>
      <c r="E209" s="55" t="n">
        <v>9.9</v>
      </c>
      <c r="F209" s="56" t="n">
        <v>0</v>
      </c>
      <c r="G209" s="57" t="n">
        <f aca="false">D209*E209</f>
        <v>19.8</v>
      </c>
      <c r="H209" s="57" t="n">
        <f aca="false">G209*(1-F209)</f>
        <v>19.8</v>
      </c>
      <c r="I209" s="1" t="n">
        <f aca="false">MONTH(A209)</f>
        <v>2</v>
      </c>
      <c r="J209" s="57" t="n">
        <f aca="false">D209*INDEX(Справочник!$E$5:$E$16,MATCH(C209,Справочник!$A$5:$A$16,0))</f>
        <v>8.4</v>
      </c>
      <c r="K209" s="57" t="n">
        <f aca="false">D209*INDEX(Справочник!$F$5:$F$16,MATCH(C209,Справочник!$A$5:$A$16,0))</f>
        <v>1.8</v>
      </c>
    </row>
    <row r="210" customFormat="false" ht="15" hidden="false" customHeight="false" outlineLevel="0" collapsed="false">
      <c r="A210" s="53" t="n">
        <v>45700</v>
      </c>
      <c r="B210" s="54" t="s">
        <v>255</v>
      </c>
      <c r="C210" s="54" t="s">
        <v>87</v>
      </c>
      <c r="D210" s="54" t="n">
        <v>1</v>
      </c>
      <c r="E210" s="55" t="n">
        <v>5.9</v>
      </c>
      <c r="F210" s="56" t="n">
        <v>0</v>
      </c>
      <c r="G210" s="57" t="n">
        <f aca="false">D210*E210</f>
        <v>5.9</v>
      </c>
      <c r="H210" s="57" t="n">
        <f aca="false">G210*(1-F210)</f>
        <v>5.9</v>
      </c>
      <c r="I210" s="1" t="n">
        <f aca="false">MONTH(A210)</f>
        <v>2</v>
      </c>
      <c r="J210" s="57" t="n">
        <f aca="false">D210*INDEX(Справочник!$E$5:$E$16,MATCH(C210,Справочник!$A$5:$A$16,0))</f>
        <v>1.9</v>
      </c>
      <c r="K210" s="57" t="n">
        <f aca="false">D210*INDEX(Справочник!$F$5:$F$16,MATCH(C210,Справочник!$A$5:$A$16,0))</f>
        <v>0.7</v>
      </c>
    </row>
    <row r="211" customFormat="false" ht="15" hidden="false" customHeight="false" outlineLevel="0" collapsed="false">
      <c r="A211" s="53" t="n">
        <v>45700</v>
      </c>
      <c r="B211" s="54" t="s">
        <v>255</v>
      </c>
      <c r="C211" s="54" t="s">
        <v>85</v>
      </c>
      <c r="D211" s="54" t="n">
        <v>3</v>
      </c>
      <c r="E211" s="55" t="n">
        <v>6.9</v>
      </c>
      <c r="F211" s="56" t="n">
        <v>0</v>
      </c>
      <c r="G211" s="57" t="n">
        <f aca="false">D211*E211</f>
        <v>20.7</v>
      </c>
      <c r="H211" s="57" t="n">
        <f aca="false">G211*(1-F211)</f>
        <v>20.7</v>
      </c>
      <c r="I211" s="1" t="n">
        <f aca="false">MONTH(A211)</f>
        <v>2</v>
      </c>
      <c r="J211" s="57" t="n">
        <f aca="false">D211*INDEX(Справочник!$E$5:$E$16,MATCH(C211,Справочник!$A$5:$A$16,0))</f>
        <v>6.9</v>
      </c>
      <c r="K211" s="57" t="n">
        <f aca="false">D211*INDEX(Справочник!$F$5:$F$16,MATCH(C211,Справочник!$A$5:$A$16,0))</f>
        <v>2.1</v>
      </c>
    </row>
    <row r="212" customFormat="false" ht="15" hidden="false" customHeight="false" outlineLevel="0" collapsed="false">
      <c r="A212" s="53" t="n">
        <v>45700</v>
      </c>
      <c r="B212" s="54" t="s">
        <v>256</v>
      </c>
      <c r="C212" s="54" t="s">
        <v>85</v>
      </c>
      <c r="D212" s="54" t="n">
        <v>2</v>
      </c>
      <c r="E212" s="55" t="n">
        <v>6.9</v>
      </c>
      <c r="F212" s="56" t="n">
        <v>0</v>
      </c>
      <c r="G212" s="57" t="n">
        <f aca="false">D212*E212</f>
        <v>13.8</v>
      </c>
      <c r="H212" s="57" t="n">
        <f aca="false">G212*(1-F212)</f>
        <v>13.8</v>
      </c>
      <c r="I212" s="1" t="n">
        <f aca="false">MONTH(A212)</f>
        <v>2</v>
      </c>
      <c r="J212" s="57" t="n">
        <f aca="false">D212*INDEX(Справочник!$E$5:$E$16,MATCH(C212,Справочник!$A$5:$A$16,0))</f>
        <v>4.6</v>
      </c>
      <c r="K212" s="57" t="n">
        <f aca="false">D212*INDEX(Справочник!$F$5:$F$16,MATCH(C212,Справочник!$A$5:$A$16,0))</f>
        <v>1.4</v>
      </c>
    </row>
    <row r="213" customFormat="false" ht="15" hidden="false" customHeight="false" outlineLevel="0" collapsed="false">
      <c r="A213" s="53" t="n">
        <v>45700</v>
      </c>
      <c r="B213" s="54" t="s">
        <v>256</v>
      </c>
      <c r="C213" s="54" t="s">
        <v>88</v>
      </c>
      <c r="D213" s="54" t="n">
        <v>1</v>
      </c>
      <c r="E213" s="55" t="n">
        <v>39</v>
      </c>
      <c r="F213" s="56" t="n">
        <v>0</v>
      </c>
      <c r="G213" s="57" t="n">
        <f aca="false">D213*E213</f>
        <v>39</v>
      </c>
      <c r="H213" s="57" t="n">
        <f aca="false">G213*(1-F213)</f>
        <v>39</v>
      </c>
      <c r="I213" s="1" t="n">
        <f aca="false">MONTH(A213)</f>
        <v>2</v>
      </c>
      <c r="J213" s="57" t="n">
        <f aca="false">D213*INDEX(Справочник!$E$5:$E$16,MATCH(C213,Справочник!$A$5:$A$16,0))</f>
        <v>24</v>
      </c>
      <c r="K213" s="57" t="n">
        <f aca="false">D213*INDEX(Справочник!$F$5:$F$16,MATCH(C213,Справочник!$A$5:$A$16,0))</f>
        <v>4.2</v>
      </c>
    </row>
    <row r="214" customFormat="false" ht="15" hidden="false" customHeight="false" outlineLevel="0" collapsed="false">
      <c r="A214" s="53" t="n">
        <v>45701</v>
      </c>
      <c r="B214" s="54" t="s">
        <v>257</v>
      </c>
      <c r="C214" s="54" t="s">
        <v>81</v>
      </c>
      <c r="D214" s="54" t="n">
        <v>1</v>
      </c>
      <c r="E214" s="55" t="n">
        <v>29.9</v>
      </c>
      <c r="F214" s="56" t="n">
        <v>0</v>
      </c>
      <c r="G214" s="57" t="n">
        <f aca="false">D214*E214</f>
        <v>29.9</v>
      </c>
      <c r="H214" s="57" t="n">
        <f aca="false">G214*(1-F214)</f>
        <v>29.9</v>
      </c>
      <c r="I214" s="1" t="n">
        <f aca="false">MONTH(A214)</f>
        <v>2</v>
      </c>
      <c r="J214" s="57" t="n">
        <f aca="false">D214*INDEX(Справочник!$E$5:$E$16,MATCH(C214,Справочник!$A$5:$A$16,0))</f>
        <v>14.8</v>
      </c>
      <c r="K214" s="57" t="n">
        <f aca="false">D214*INDEX(Справочник!$F$5:$F$16,MATCH(C214,Справочник!$A$5:$A$16,0))</f>
        <v>2.4</v>
      </c>
    </row>
    <row r="215" customFormat="false" ht="15" hidden="false" customHeight="false" outlineLevel="0" collapsed="false">
      <c r="A215" s="53" t="n">
        <v>45701</v>
      </c>
      <c r="B215" s="54" t="s">
        <v>258</v>
      </c>
      <c r="C215" s="54" t="s">
        <v>83</v>
      </c>
      <c r="D215" s="54" t="n">
        <v>2</v>
      </c>
      <c r="E215" s="55" t="n">
        <v>11.5</v>
      </c>
      <c r="F215" s="56" t="n">
        <v>0</v>
      </c>
      <c r="G215" s="57" t="n">
        <f aca="false">D215*E215</f>
        <v>23</v>
      </c>
      <c r="H215" s="57" t="n">
        <f aca="false">G215*(1-F215)</f>
        <v>23</v>
      </c>
      <c r="I215" s="1" t="n">
        <f aca="false">MONTH(A215)</f>
        <v>2</v>
      </c>
      <c r="J215" s="57" t="n">
        <f aca="false">D215*INDEX(Справочник!$E$5:$E$16,MATCH(C215,Справочник!$A$5:$A$16,0))</f>
        <v>10.2</v>
      </c>
      <c r="K215" s="57" t="n">
        <f aca="false">D215*INDEX(Справочник!$F$5:$F$16,MATCH(C215,Справочник!$A$5:$A$16,0))</f>
        <v>1.8</v>
      </c>
    </row>
    <row r="216" customFormat="false" ht="15" hidden="false" customHeight="false" outlineLevel="0" collapsed="false">
      <c r="A216" s="53" t="n">
        <v>45701</v>
      </c>
      <c r="B216" s="54" t="s">
        <v>258</v>
      </c>
      <c r="C216" s="54" t="s">
        <v>86</v>
      </c>
      <c r="D216" s="54" t="n">
        <v>1</v>
      </c>
      <c r="E216" s="55" t="n">
        <v>7.5</v>
      </c>
      <c r="F216" s="56" t="n">
        <v>0</v>
      </c>
      <c r="G216" s="57" t="n">
        <f aca="false">D216*E216</f>
        <v>7.5</v>
      </c>
      <c r="H216" s="57" t="n">
        <f aca="false">G216*(1-F216)</f>
        <v>7.5</v>
      </c>
      <c r="I216" s="1" t="n">
        <f aca="false">MONTH(A216)</f>
        <v>2</v>
      </c>
      <c r="J216" s="57" t="n">
        <f aca="false">D216*INDEX(Справочник!$E$5:$E$16,MATCH(C216,Справочник!$A$5:$A$16,0))</f>
        <v>2.6</v>
      </c>
      <c r="K216" s="57" t="n">
        <f aca="false">D216*INDEX(Справочник!$F$5:$F$16,MATCH(C216,Справочник!$A$5:$A$16,0))</f>
        <v>0.7</v>
      </c>
    </row>
    <row r="217" customFormat="false" ht="15" hidden="false" customHeight="false" outlineLevel="0" collapsed="false">
      <c r="A217" s="53" t="n">
        <v>45701</v>
      </c>
      <c r="B217" s="54" t="s">
        <v>259</v>
      </c>
      <c r="C217" s="54" t="s">
        <v>84</v>
      </c>
      <c r="D217" s="54" t="n">
        <v>1</v>
      </c>
      <c r="E217" s="55" t="n">
        <v>10.5</v>
      </c>
      <c r="F217" s="56" t="n">
        <v>0</v>
      </c>
      <c r="G217" s="57" t="n">
        <f aca="false">D217*E217</f>
        <v>10.5</v>
      </c>
      <c r="H217" s="57" t="n">
        <f aca="false">G217*(1-F217)</f>
        <v>10.5</v>
      </c>
      <c r="I217" s="1" t="n">
        <f aca="false">MONTH(A217)</f>
        <v>2</v>
      </c>
      <c r="J217" s="57" t="n">
        <f aca="false">D217*INDEX(Справочник!$E$5:$E$16,MATCH(C217,Справочник!$A$5:$A$16,0))</f>
        <v>4.7</v>
      </c>
      <c r="K217" s="57" t="n">
        <f aca="false">D217*INDEX(Справочник!$F$5:$F$16,MATCH(C217,Справочник!$A$5:$A$16,0))</f>
        <v>0.9</v>
      </c>
    </row>
    <row r="218" customFormat="false" ht="15" hidden="false" customHeight="false" outlineLevel="0" collapsed="false">
      <c r="A218" s="53" t="n">
        <v>45701</v>
      </c>
      <c r="B218" s="54" t="s">
        <v>260</v>
      </c>
      <c r="C218" s="54" t="s">
        <v>81</v>
      </c>
      <c r="D218" s="54" t="n">
        <v>1</v>
      </c>
      <c r="E218" s="55" t="n">
        <v>29.9</v>
      </c>
      <c r="F218" s="56" t="n">
        <v>0</v>
      </c>
      <c r="G218" s="57" t="n">
        <f aca="false">D218*E218</f>
        <v>29.9</v>
      </c>
      <c r="H218" s="57" t="n">
        <f aca="false">G218*(1-F218)</f>
        <v>29.9</v>
      </c>
      <c r="I218" s="1" t="n">
        <f aca="false">MONTH(A218)</f>
        <v>2</v>
      </c>
      <c r="J218" s="57" t="n">
        <f aca="false">D218*INDEX(Справочник!$E$5:$E$16,MATCH(C218,Справочник!$A$5:$A$16,0))</f>
        <v>14.8</v>
      </c>
      <c r="K218" s="57" t="n">
        <f aca="false">D218*INDEX(Справочник!$F$5:$F$16,MATCH(C218,Справочник!$A$5:$A$16,0))</f>
        <v>2.4</v>
      </c>
    </row>
    <row r="219" customFormat="false" ht="15" hidden="false" customHeight="false" outlineLevel="0" collapsed="false">
      <c r="A219" s="53" t="n">
        <v>45702</v>
      </c>
      <c r="B219" s="54" t="s">
        <v>261</v>
      </c>
      <c r="C219" s="54" t="s">
        <v>85</v>
      </c>
      <c r="D219" s="54" t="n">
        <v>1</v>
      </c>
      <c r="E219" s="55" t="n">
        <v>6.9</v>
      </c>
      <c r="F219" s="56" t="n">
        <v>0</v>
      </c>
      <c r="G219" s="57" t="n">
        <f aca="false">D219*E219</f>
        <v>6.9</v>
      </c>
      <c r="H219" s="57" t="n">
        <f aca="false">G219*(1-F219)</f>
        <v>6.9</v>
      </c>
      <c r="I219" s="1" t="n">
        <f aca="false">MONTH(A219)</f>
        <v>2</v>
      </c>
      <c r="J219" s="57" t="n">
        <f aca="false">D219*INDEX(Справочник!$E$5:$E$16,MATCH(C219,Справочник!$A$5:$A$16,0))</f>
        <v>2.3</v>
      </c>
      <c r="K219" s="57" t="n">
        <f aca="false">D219*INDEX(Справочник!$F$5:$F$16,MATCH(C219,Справочник!$A$5:$A$16,0))</f>
        <v>0.7</v>
      </c>
    </row>
    <row r="220" customFormat="false" ht="15" hidden="false" customHeight="false" outlineLevel="0" collapsed="false">
      <c r="A220" s="53" t="n">
        <v>45702</v>
      </c>
      <c r="B220" s="54" t="s">
        <v>262</v>
      </c>
      <c r="C220" s="54" t="s">
        <v>83</v>
      </c>
      <c r="D220" s="54" t="n">
        <v>1</v>
      </c>
      <c r="E220" s="55" t="n">
        <v>11.5</v>
      </c>
      <c r="F220" s="56" t="n">
        <v>0</v>
      </c>
      <c r="G220" s="57" t="n">
        <f aca="false">D220*E220</f>
        <v>11.5</v>
      </c>
      <c r="H220" s="57" t="n">
        <f aca="false">G220*(1-F220)</f>
        <v>11.5</v>
      </c>
      <c r="I220" s="1" t="n">
        <f aca="false">MONTH(A220)</f>
        <v>2</v>
      </c>
      <c r="J220" s="57" t="n">
        <f aca="false">D220*INDEX(Справочник!$E$5:$E$16,MATCH(C220,Справочник!$A$5:$A$16,0))</f>
        <v>5.1</v>
      </c>
      <c r="K220" s="57" t="n">
        <f aca="false">D220*INDEX(Справочник!$F$5:$F$16,MATCH(C220,Справочник!$A$5:$A$16,0))</f>
        <v>0.9</v>
      </c>
    </row>
    <row r="221" customFormat="false" ht="15" hidden="false" customHeight="false" outlineLevel="0" collapsed="false">
      <c r="A221" s="53" t="n">
        <v>45703</v>
      </c>
      <c r="B221" s="54" t="s">
        <v>263</v>
      </c>
      <c r="C221" s="54" t="s">
        <v>90</v>
      </c>
      <c r="D221" s="54" t="n">
        <v>1</v>
      </c>
      <c r="E221" s="55" t="n">
        <v>4.5</v>
      </c>
      <c r="F221" s="56" t="n">
        <v>0</v>
      </c>
      <c r="G221" s="57" t="n">
        <f aca="false">D221*E221</f>
        <v>4.5</v>
      </c>
      <c r="H221" s="57" t="n">
        <f aca="false">G221*(1-F221)</f>
        <v>4.5</v>
      </c>
      <c r="I221" s="1" t="n">
        <f aca="false">MONTH(A221)</f>
        <v>2</v>
      </c>
      <c r="J221" s="57" t="n">
        <f aca="false">D221*INDEX(Справочник!$E$5:$E$16,MATCH(C221,Справочник!$A$5:$A$16,0))</f>
        <v>1.6</v>
      </c>
      <c r="K221" s="57" t="n">
        <f aca="false">D221*INDEX(Справочник!$F$5:$F$16,MATCH(C221,Справочник!$A$5:$A$16,0))</f>
        <v>2.9</v>
      </c>
    </row>
    <row r="222" customFormat="false" ht="15" hidden="false" customHeight="false" outlineLevel="0" collapsed="false">
      <c r="A222" s="53" t="n">
        <v>45703</v>
      </c>
      <c r="B222" s="54" t="s">
        <v>264</v>
      </c>
      <c r="C222" s="54" t="s">
        <v>84</v>
      </c>
      <c r="D222" s="54" t="n">
        <v>1</v>
      </c>
      <c r="E222" s="55" t="n">
        <v>10.5</v>
      </c>
      <c r="F222" s="56" t="n">
        <v>0</v>
      </c>
      <c r="G222" s="57" t="n">
        <f aca="false">D222*E222</f>
        <v>10.5</v>
      </c>
      <c r="H222" s="57" t="n">
        <f aca="false">G222*(1-F222)</f>
        <v>10.5</v>
      </c>
      <c r="I222" s="1" t="n">
        <f aca="false">MONTH(A222)</f>
        <v>2</v>
      </c>
      <c r="J222" s="57" t="n">
        <f aca="false">D222*INDEX(Справочник!$E$5:$E$16,MATCH(C222,Справочник!$A$5:$A$16,0))</f>
        <v>4.7</v>
      </c>
      <c r="K222" s="57" t="n">
        <f aca="false">D222*INDEX(Справочник!$F$5:$F$16,MATCH(C222,Справочник!$A$5:$A$16,0))</f>
        <v>0.9</v>
      </c>
    </row>
    <row r="223" customFormat="false" ht="15" hidden="false" customHeight="false" outlineLevel="0" collapsed="false">
      <c r="A223" s="53" t="n">
        <v>45703</v>
      </c>
      <c r="B223" s="54" t="s">
        <v>264</v>
      </c>
      <c r="C223" s="54" t="s">
        <v>90</v>
      </c>
      <c r="D223" s="54" t="n">
        <v>2</v>
      </c>
      <c r="E223" s="55" t="n">
        <v>4.5</v>
      </c>
      <c r="F223" s="56" t="n">
        <v>0</v>
      </c>
      <c r="G223" s="57" t="n">
        <f aca="false">D223*E223</f>
        <v>9</v>
      </c>
      <c r="H223" s="57" t="n">
        <f aca="false">G223*(1-F223)</f>
        <v>9</v>
      </c>
      <c r="I223" s="1" t="n">
        <f aca="false">MONTH(A223)</f>
        <v>2</v>
      </c>
      <c r="J223" s="57" t="n">
        <f aca="false">D223*INDEX(Справочник!$E$5:$E$16,MATCH(C223,Справочник!$A$5:$A$16,0))</f>
        <v>3.2</v>
      </c>
      <c r="K223" s="57" t="n">
        <f aca="false">D223*INDEX(Справочник!$F$5:$F$16,MATCH(C223,Справочник!$A$5:$A$16,0))</f>
        <v>5.8</v>
      </c>
    </row>
    <row r="224" customFormat="false" ht="15" hidden="false" customHeight="false" outlineLevel="0" collapsed="false">
      <c r="A224" s="53" t="n">
        <v>45703</v>
      </c>
      <c r="B224" s="54" t="s">
        <v>265</v>
      </c>
      <c r="C224" s="54" t="s">
        <v>80</v>
      </c>
      <c r="D224" s="54" t="n">
        <v>1</v>
      </c>
      <c r="E224" s="55" t="n">
        <v>9.9</v>
      </c>
      <c r="F224" s="56" t="n">
        <v>0</v>
      </c>
      <c r="G224" s="57" t="n">
        <f aca="false">D224*E224</f>
        <v>9.9</v>
      </c>
      <c r="H224" s="57" t="n">
        <f aca="false">G224*(1-F224)</f>
        <v>9.9</v>
      </c>
      <c r="I224" s="1" t="n">
        <f aca="false">MONTH(A224)</f>
        <v>2</v>
      </c>
      <c r="J224" s="57" t="n">
        <f aca="false">D224*INDEX(Справочник!$E$5:$E$16,MATCH(C224,Справочник!$A$5:$A$16,0))</f>
        <v>4.2</v>
      </c>
      <c r="K224" s="57" t="n">
        <f aca="false">D224*INDEX(Справочник!$F$5:$F$16,MATCH(C224,Справочник!$A$5:$A$16,0))</f>
        <v>0.9</v>
      </c>
    </row>
    <row r="225" customFormat="false" ht="15" hidden="false" customHeight="false" outlineLevel="0" collapsed="false">
      <c r="A225" s="53" t="n">
        <v>45703</v>
      </c>
      <c r="B225" s="54" t="s">
        <v>265</v>
      </c>
      <c r="C225" s="54" t="s">
        <v>82</v>
      </c>
      <c r="D225" s="54" t="n">
        <v>1</v>
      </c>
      <c r="E225" s="55" t="n">
        <v>32</v>
      </c>
      <c r="F225" s="56" t="n">
        <v>0</v>
      </c>
      <c r="G225" s="57" t="n">
        <f aca="false">D225*E225</f>
        <v>32</v>
      </c>
      <c r="H225" s="57" t="n">
        <f aca="false">G225*(1-F225)</f>
        <v>32</v>
      </c>
      <c r="I225" s="1" t="n">
        <f aca="false">MONTH(A225)</f>
        <v>2</v>
      </c>
      <c r="J225" s="57" t="n">
        <f aca="false">D225*INDEX(Справочник!$E$5:$E$16,MATCH(C225,Справочник!$A$5:$A$16,0))</f>
        <v>16.5</v>
      </c>
      <c r="K225" s="57" t="n">
        <f aca="false">D225*INDEX(Справочник!$F$5:$F$16,MATCH(C225,Справочник!$A$5:$A$16,0))</f>
        <v>2.4</v>
      </c>
    </row>
    <row r="226" customFormat="false" ht="15" hidden="false" customHeight="false" outlineLevel="0" collapsed="false">
      <c r="A226" s="53" t="n">
        <v>45704</v>
      </c>
      <c r="B226" s="54" t="s">
        <v>266</v>
      </c>
      <c r="C226" s="54" t="s">
        <v>84</v>
      </c>
      <c r="D226" s="54" t="n">
        <v>2</v>
      </c>
      <c r="E226" s="55" t="n">
        <v>10.5</v>
      </c>
      <c r="F226" s="56" t="n">
        <v>0</v>
      </c>
      <c r="G226" s="57" t="n">
        <f aca="false">D226*E226</f>
        <v>21</v>
      </c>
      <c r="H226" s="57" t="n">
        <f aca="false">G226*(1-F226)</f>
        <v>21</v>
      </c>
      <c r="I226" s="1" t="n">
        <f aca="false">MONTH(A226)</f>
        <v>2</v>
      </c>
      <c r="J226" s="57" t="n">
        <f aca="false">D226*INDEX(Справочник!$E$5:$E$16,MATCH(C226,Справочник!$A$5:$A$16,0))</f>
        <v>9.4</v>
      </c>
      <c r="K226" s="57" t="n">
        <f aca="false">D226*INDEX(Справочник!$F$5:$F$16,MATCH(C226,Справочник!$A$5:$A$16,0))</f>
        <v>1.8</v>
      </c>
    </row>
    <row r="227" customFormat="false" ht="15" hidden="false" customHeight="false" outlineLevel="0" collapsed="false">
      <c r="A227" s="53" t="n">
        <v>45704</v>
      </c>
      <c r="B227" s="54" t="s">
        <v>266</v>
      </c>
      <c r="C227" s="54" t="s">
        <v>85</v>
      </c>
      <c r="D227" s="54" t="n">
        <v>1</v>
      </c>
      <c r="E227" s="55" t="n">
        <v>6.9</v>
      </c>
      <c r="F227" s="56" t="n">
        <v>0</v>
      </c>
      <c r="G227" s="57" t="n">
        <f aca="false">D227*E227</f>
        <v>6.9</v>
      </c>
      <c r="H227" s="57" t="n">
        <f aca="false">G227*(1-F227)</f>
        <v>6.9</v>
      </c>
      <c r="I227" s="1" t="n">
        <f aca="false">MONTH(A227)</f>
        <v>2</v>
      </c>
      <c r="J227" s="57" t="n">
        <f aca="false">D227*INDEX(Справочник!$E$5:$E$16,MATCH(C227,Справочник!$A$5:$A$16,0))</f>
        <v>2.3</v>
      </c>
      <c r="K227" s="57" t="n">
        <f aca="false">D227*INDEX(Справочник!$F$5:$F$16,MATCH(C227,Справочник!$A$5:$A$16,0))</f>
        <v>0.7</v>
      </c>
    </row>
    <row r="228" customFormat="false" ht="15" hidden="false" customHeight="false" outlineLevel="0" collapsed="false">
      <c r="A228" s="53" t="n">
        <v>45704</v>
      </c>
      <c r="B228" s="54" t="s">
        <v>267</v>
      </c>
      <c r="C228" s="54" t="s">
        <v>81</v>
      </c>
      <c r="D228" s="54" t="n">
        <v>2</v>
      </c>
      <c r="E228" s="55" t="n">
        <v>29.9</v>
      </c>
      <c r="F228" s="56" t="n">
        <v>0</v>
      </c>
      <c r="G228" s="57" t="n">
        <f aca="false">D228*E228</f>
        <v>59.8</v>
      </c>
      <c r="H228" s="57" t="n">
        <f aca="false">G228*(1-F228)</f>
        <v>59.8</v>
      </c>
      <c r="I228" s="1" t="n">
        <f aca="false">MONTH(A228)</f>
        <v>2</v>
      </c>
      <c r="J228" s="57" t="n">
        <f aca="false">D228*INDEX(Справочник!$E$5:$E$16,MATCH(C228,Справочник!$A$5:$A$16,0))</f>
        <v>29.6</v>
      </c>
      <c r="K228" s="57" t="n">
        <f aca="false">D228*INDEX(Справочник!$F$5:$F$16,MATCH(C228,Справочник!$A$5:$A$16,0))</f>
        <v>4.8</v>
      </c>
    </row>
    <row r="229" customFormat="false" ht="15" hidden="false" customHeight="false" outlineLevel="0" collapsed="false">
      <c r="A229" s="53" t="n">
        <v>45704</v>
      </c>
      <c r="B229" s="54" t="s">
        <v>267</v>
      </c>
      <c r="C229" s="54" t="s">
        <v>84</v>
      </c>
      <c r="D229" s="54" t="n">
        <v>1</v>
      </c>
      <c r="E229" s="55" t="n">
        <v>10.5</v>
      </c>
      <c r="F229" s="56" t="n">
        <v>0</v>
      </c>
      <c r="G229" s="57" t="n">
        <f aca="false">D229*E229</f>
        <v>10.5</v>
      </c>
      <c r="H229" s="57" t="n">
        <f aca="false">G229*(1-F229)</f>
        <v>10.5</v>
      </c>
      <c r="I229" s="1" t="n">
        <f aca="false">MONTH(A229)</f>
        <v>2</v>
      </c>
      <c r="J229" s="57" t="n">
        <f aca="false">D229*INDEX(Справочник!$E$5:$E$16,MATCH(C229,Справочник!$A$5:$A$16,0))</f>
        <v>4.7</v>
      </c>
      <c r="K229" s="57" t="n">
        <f aca="false">D229*INDEX(Справочник!$F$5:$F$16,MATCH(C229,Справочник!$A$5:$A$16,0))</f>
        <v>0.9</v>
      </c>
    </row>
    <row r="230" customFormat="false" ht="15" hidden="false" customHeight="false" outlineLevel="0" collapsed="false">
      <c r="A230" s="53" t="n">
        <v>45704</v>
      </c>
      <c r="B230" s="54" t="s">
        <v>267</v>
      </c>
      <c r="C230" s="54" t="s">
        <v>83</v>
      </c>
      <c r="D230" s="54" t="n">
        <v>1</v>
      </c>
      <c r="E230" s="55" t="n">
        <v>11.5</v>
      </c>
      <c r="F230" s="56" t="n">
        <v>0</v>
      </c>
      <c r="G230" s="57" t="n">
        <f aca="false">D230*E230</f>
        <v>11.5</v>
      </c>
      <c r="H230" s="57" t="n">
        <f aca="false">G230*(1-F230)</f>
        <v>11.5</v>
      </c>
      <c r="I230" s="1" t="n">
        <f aca="false">MONTH(A230)</f>
        <v>2</v>
      </c>
      <c r="J230" s="57" t="n">
        <f aca="false">D230*INDEX(Справочник!$E$5:$E$16,MATCH(C230,Справочник!$A$5:$A$16,0))</f>
        <v>5.1</v>
      </c>
      <c r="K230" s="57" t="n">
        <f aca="false">D230*INDEX(Справочник!$F$5:$F$16,MATCH(C230,Справочник!$A$5:$A$16,0))</f>
        <v>0.9</v>
      </c>
    </row>
    <row r="231" customFormat="false" ht="15" hidden="false" customHeight="false" outlineLevel="0" collapsed="false">
      <c r="A231" s="53" t="n">
        <v>45705</v>
      </c>
      <c r="B231" s="54" t="s">
        <v>268</v>
      </c>
      <c r="C231" s="54" t="s">
        <v>84</v>
      </c>
      <c r="D231" s="54" t="n">
        <v>1</v>
      </c>
      <c r="E231" s="55" t="n">
        <v>10.5</v>
      </c>
      <c r="F231" s="56" t="n">
        <v>0</v>
      </c>
      <c r="G231" s="57" t="n">
        <f aca="false">D231*E231</f>
        <v>10.5</v>
      </c>
      <c r="H231" s="57" t="n">
        <f aca="false">G231*(1-F231)</f>
        <v>10.5</v>
      </c>
      <c r="I231" s="1" t="n">
        <f aca="false">MONTH(A231)</f>
        <v>2</v>
      </c>
      <c r="J231" s="57" t="n">
        <f aca="false">D231*INDEX(Справочник!$E$5:$E$16,MATCH(C231,Справочник!$A$5:$A$16,0))</f>
        <v>4.7</v>
      </c>
      <c r="K231" s="57" t="n">
        <f aca="false">D231*INDEX(Справочник!$F$5:$F$16,MATCH(C231,Справочник!$A$5:$A$16,0))</f>
        <v>0.9</v>
      </c>
    </row>
    <row r="232" customFormat="false" ht="15" hidden="false" customHeight="false" outlineLevel="0" collapsed="false">
      <c r="A232" s="53" t="n">
        <v>45705</v>
      </c>
      <c r="B232" s="54" t="s">
        <v>268</v>
      </c>
      <c r="C232" s="54" t="s">
        <v>80</v>
      </c>
      <c r="D232" s="54" t="n">
        <v>1</v>
      </c>
      <c r="E232" s="55" t="n">
        <v>9.9</v>
      </c>
      <c r="F232" s="56" t="n">
        <v>0</v>
      </c>
      <c r="G232" s="57" t="n">
        <f aca="false">D232*E232</f>
        <v>9.9</v>
      </c>
      <c r="H232" s="57" t="n">
        <f aca="false">G232*(1-F232)</f>
        <v>9.9</v>
      </c>
      <c r="I232" s="1" t="n">
        <f aca="false">MONTH(A232)</f>
        <v>2</v>
      </c>
      <c r="J232" s="57" t="n">
        <f aca="false">D232*INDEX(Справочник!$E$5:$E$16,MATCH(C232,Справочник!$A$5:$A$16,0))</f>
        <v>4.2</v>
      </c>
      <c r="K232" s="57" t="n">
        <f aca="false">D232*INDEX(Справочник!$F$5:$F$16,MATCH(C232,Справочник!$A$5:$A$16,0))</f>
        <v>0.9</v>
      </c>
    </row>
    <row r="233" customFormat="false" ht="15" hidden="false" customHeight="false" outlineLevel="0" collapsed="false">
      <c r="A233" s="53" t="n">
        <v>45705</v>
      </c>
      <c r="B233" s="54" t="s">
        <v>269</v>
      </c>
      <c r="C233" s="54" t="s">
        <v>84</v>
      </c>
      <c r="D233" s="54" t="n">
        <v>3</v>
      </c>
      <c r="E233" s="55" t="n">
        <v>10.5</v>
      </c>
      <c r="F233" s="56" t="n">
        <v>0</v>
      </c>
      <c r="G233" s="57" t="n">
        <f aca="false">D233*E233</f>
        <v>31.5</v>
      </c>
      <c r="H233" s="57" t="n">
        <f aca="false">G233*(1-F233)</f>
        <v>31.5</v>
      </c>
      <c r="I233" s="1" t="n">
        <f aca="false">MONTH(A233)</f>
        <v>2</v>
      </c>
      <c r="J233" s="57" t="n">
        <f aca="false">D233*INDEX(Справочник!$E$5:$E$16,MATCH(C233,Справочник!$A$5:$A$16,0))</f>
        <v>14.1</v>
      </c>
      <c r="K233" s="57" t="n">
        <f aca="false">D233*INDEX(Справочник!$F$5:$F$16,MATCH(C233,Справочник!$A$5:$A$16,0))</f>
        <v>2.7</v>
      </c>
    </row>
    <row r="234" customFormat="false" ht="15" hidden="false" customHeight="false" outlineLevel="0" collapsed="false">
      <c r="A234" s="53" t="n">
        <v>45705</v>
      </c>
      <c r="B234" s="54" t="s">
        <v>270</v>
      </c>
      <c r="C234" s="54" t="s">
        <v>85</v>
      </c>
      <c r="D234" s="54" t="n">
        <v>2</v>
      </c>
      <c r="E234" s="55" t="n">
        <v>6.9</v>
      </c>
      <c r="F234" s="56" t="n">
        <v>0</v>
      </c>
      <c r="G234" s="57" t="n">
        <f aca="false">D234*E234</f>
        <v>13.8</v>
      </c>
      <c r="H234" s="57" t="n">
        <f aca="false">G234*(1-F234)</f>
        <v>13.8</v>
      </c>
      <c r="I234" s="1" t="n">
        <f aca="false">MONTH(A234)</f>
        <v>2</v>
      </c>
      <c r="J234" s="57" t="n">
        <f aca="false">D234*INDEX(Справочник!$E$5:$E$16,MATCH(C234,Справочник!$A$5:$A$16,0))</f>
        <v>4.6</v>
      </c>
      <c r="K234" s="57" t="n">
        <f aca="false">D234*INDEX(Справочник!$F$5:$F$16,MATCH(C234,Справочник!$A$5:$A$16,0))</f>
        <v>1.4</v>
      </c>
    </row>
    <row r="235" customFormat="false" ht="15" hidden="false" customHeight="false" outlineLevel="0" collapsed="false">
      <c r="A235" s="53" t="n">
        <v>45705</v>
      </c>
      <c r="B235" s="54" t="s">
        <v>270</v>
      </c>
      <c r="C235" s="54" t="s">
        <v>84</v>
      </c>
      <c r="D235" s="54" t="n">
        <v>2</v>
      </c>
      <c r="E235" s="55" t="n">
        <v>10.5</v>
      </c>
      <c r="F235" s="56" t="n">
        <v>0</v>
      </c>
      <c r="G235" s="57" t="n">
        <f aca="false">D235*E235</f>
        <v>21</v>
      </c>
      <c r="H235" s="57" t="n">
        <f aca="false">G235*(1-F235)</f>
        <v>21</v>
      </c>
      <c r="I235" s="1" t="n">
        <f aca="false">MONTH(A235)</f>
        <v>2</v>
      </c>
      <c r="J235" s="57" t="n">
        <f aca="false">D235*INDEX(Справочник!$E$5:$E$16,MATCH(C235,Справочник!$A$5:$A$16,0))</f>
        <v>9.4</v>
      </c>
      <c r="K235" s="57" t="n">
        <f aca="false">D235*INDEX(Справочник!$F$5:$F$16,MATCH(C235,Справочник!$A$5:$A$16,0))</f>
        <v>1.8</v>
      </c>
    </row>
    <row r="236" customFormat="false" ht="15" hidden="false" customHeight="false" outlineLevel="0" collapsed="false">
      <c r="A236" s="53" t="n">
        <v>45705</v>
      </c>
      <c r="B236" s="54" t="s">
        <v>270</v>
      </c>
      <c r="C236" s="54" t="s">
        <v>83</v>
      </c>
      <c r="D236" s="54" t="n">
        <v>1</v>
      </c>
      <c r="E236" s="55" t="n">
        <v>11.5</v>
      </c>
      <c r="F236" s="56" t="n">
        <v>0</v>
      </c>
      <c r="G236" s="57" t="n">
        <f aca="false">D236*E236</f>
        <v>11.5</v>
      </c>
      <c r="H236" s="57" t="n">
        <f aca="false">G236*(1-F236)</f>
        <v>11.5</v>
      </c>
      <c r="I236" s="1" t="n">
        <f aca="false">MONTH(A236)</f>
        <v>2</v>
      </c>
      <c r="J236" s="57" t="n">
        <f aca="false">D236*INDEX(Справочник!$E$5:$E$16,MATCH(C236,Справочник!$A$5:$A$16,0))</f>
        <v>5.1</v>
      </c>
      <c r="K236" s="57" t="n">
        <f aca="false">D236*INDEX(Справочник!$F$5:$F$16,MATCH(C236,Справочник!$A$5:$A$16,0))</f>
        <v>0.9</v>
      </c>
    </row>
    <row r="237" customFormat="false" ht="15" hidden="false" customHeight="false" outlineLevel="0" collapsed="false">
      <c r="A237" s="53" t="n">
        <v>45705</v>
      </c>
      <c r="B237" s="54" t="s">
        <v>271</v>
      </c>
      <c r="C237" s="54" t="s">
        <v>83</v>
      </c>
      <c r="D237" s="54" t="n">
        <v>3</v>
      </c>
      <c r="E237" s="55" t="n">
        <v>11.5</v>
      </c>
      <c r="F237" s="56" t="n">
        <v>0</v>
      </c>
      <c r="G237" s="57" t="n">
        <f aca="false">D237*E237</f>
        <v>34.5</v>
      </c>
      <c r="H237" s="57" t="n">
        <f aca="false">G237*(1-F237)</f>
        <v>34.5</v>
      </c>
      <c r="I237" s="1" t="n">
        <f aca="false">MONTH(A237)</f>
        <v>2</v>
      </c>
      <c r="J237" s="57" t="n">
        <f aca="false">D237*INDEX(Справочник!$E$5:$E$16,MATCH(C237,Справочник!$A$5:$A$16,0))</f>
        <v>15.3</v>
      </c>
      <c r="K237" s="57" t="n">
        <f aca="false">D237*INDEX(Справочник!$F$5:$F$16,MATCH(C237,Справочник!$A$5:$A$16,0))</f>
        <v>2.7</v>
      </c>
    </row>
    <row r="238" customFormat="false" ht="15" hidden="false" customHeight="false" outlineLevel="0" collapsed="false">
      <c r="A238" s="53" t="n">
        <v>45706</v>
      </c>
      <c r="B238" s="54" t="s">
        <v>272</v>
      </c>
      <c r="C238" s="54" t="s">
        <v>84</v>
      </c>
      <c r="D238" s="54" t="n">
        <v>1</v>
      </c>
      <c r="E238" s="55" t="n">
        <v>10.5</v>
      </c>
      <c r="F238" s="56" t="n">
        <v>0</v>
      </c>
      <c r="G238" s="57" t="n">
        <f aca="false">D238*E238</f>
        <v>10.5</v>
      </c>
      <c r="H238" s="57" t="n">
        <f aca="false">G238*(1-F238)</f>
        <v>10.5</v>
      </c>
      <c r="I238" s="1" t="n">
        <f aca="false">MONTH(A238)</f>
        <v>2</v>
      </c>
      <c r="J238" s="57" t="n">
        <f aca="false">D238*INDEX(Справочник!$E$5:$E$16,MATCH(C238,Справочник!$A$5:$A$16,0))</f>
        <v>4.7</v>
      </c>
      <c r="K238" s="57" t="n">
        <f aca="false">D238*INDEX(Справочник!$F$5:$F$16,MATCH(C238,Справочник!$A$5:$A$16,0))</f>
        <v>0.9</v>
      </c>
    </row>
    <row r="239" customFormat="false" ht="15" hidden="false" customHeight="false" outlineLevel="0" collapsed="false">
      <c r="A239" s="53" t="n">
        <v>45706</v>
      </c>
      <c r="B239" s="54" t="s">
        <v>272</v>
      </c>
      <c r="C239" s="54" t="s">
        <v>80</v>
      </c>
      <c r="D239" s="54" t="n">
        <v>1</v>
      </c>
      <c r="E239" s="55" t="n">
        <v>9.9</v>
      </c>
      <c r="F239" s="56" t="n">
        <v>0</v>
      </c>
      <c r="G239" s="57" t="n">
        <f aca="false">D239*E239</f>
        <v>9.9</v>
      </c>
      <c r="H239" s="57" t="n">
        <f aca="false">G239*(1-F239)</f>
        <v>9.9</v>
      </c>
      <c r="I239" s="1" t="n">
        <f aca="false">MONTH(A239)</f>
        <v>2</v>
      </c>
      <c r="J239" s="57" t="n">
        <f aca="false">D239*INDEX(Справочник!$E$5:$E$16,MATCH(C239,Справочник!$A$5:$A$16,0))</f>
        <v>4.2</v>
      </c>
      <c r="K239" s="57" t="n">
        <f aca="false">D239*INDEX(Справочник!$F$5:$F$16,MATCH(C239,Справочник!$A$5:$A$16,0))</f>
        <v>0.9</v>
      </c>
    </row>
    <row r="240" customFormat="false" ht="15" hidden="false" customHeight="false" outlineLevel="0" collapsed="false">
      <c r="A240" s="53" t="n">
        <v>45706</v>
      </c>
      <c r="B240" s="54" t="s">
        <v>273</v>
      </c>
      <c r="C240" s="54" t="s">
        <v>87</v>
      </c>
      <c r="D240" s="54" t="n">
        <v>2</v>
      </c>
      <c r="E240" s="55" t="n">
        <v>5.9</v>
      </c>
      <c r="F240" s="56" t="n">
        <v>0</v>
      </c>
      <c r="G240" s="57" t="n">
        <f aca="false">D240*E240</f>
        <v>11.8</v>
      </c>
      <c r="H240" s="57" t="n">
        <f aca="false">G240*(1-F240)</f>
        <v>11.8</v>
      </c>
      <c r="I240" s="1" t="n">
        <f aca="false">MONTH(A240)</f>
        <v>2</v>
      </c>
      <c r="J240" s="57" t="n">
        <f aca="false">D240*INDEX(Справочник!$E$5:$E$16,MATCH(C240,Справочник!$A$5:$A$16,0))</f>
        <v>3.8</v>
      </c>
      <c r="K240" s="57" t="n">
        <f aca="false">D240*INDEX(Справочник!$F$5:$F$16,MATCH(C240,Справочник!$A$5:$A$16,0))</f>
        <v>1.4</v>
      </c>
    </row>
    <row r="241" customFormat="false" ht="15" hidden="false" customHeight="false" outlineLevel="0" collapsed="false">
      <c r="A241" s="53" t="n">
        <v>45706</v>
      </c>
      <c r="B241" s="54" t="s">
        <v>273</v>
      </c>
      <c r="C241" s="54" t="s">
        <v>81</v>
      </c>
      <c r="D241" s="54" t="n">
        <v>1</v>
      </c>
      <c r="E241" s="55" t="n">
        <v>29.9</v>
      </c>
      <c r="F241" s="56" t="n">
        <v>0</v>
      </c>
      <c r="G241" s="57" t="n">
        <f aca="false">D241*E241</f>
        <v>29.9</v>
      </c>
      <c r="H241" s="57" t="n">
        <f aca="false">G241*(1-F241)</f>
        <v>29.9</v>
      </c>
      <c r="I241" s="1" t="n">
        <f aca="false">MONTH(A241)</f>
        <v>2</v>
      </c>
      <c r="J241" s="57" t="n">
        <f aca="false">D241*INDEX(Справочник!$E$5:$E$16,MATCH(C241,Справочник!$A$5:$A$16,0))</f>
        <v>14.8</v>
      </c>
      <c r="K241" s="57" t="n">
        <f aca="false">D241*INDEX(Справочник!$F$5:$F$16,MATCH(C241,Справочник!$A$5:$A$16,0))</f>
        <v>2.4</v>
      </c>
    </row>
    <row r="242" customFormat="false" ht="15" hidden="false" customHeight="false" outlineLevel="0" collapsed="false">
      <c r="A242" s="53" t="n">
        <v>45706</v>
      </c>
      <c r="B242" s="54" t="s">
        <v>273</v>
      </c>
      <c r="C242" s="54" t="s">
        <v>85</v>
      </c>
      <c r="D242" s="54" t="n">
        <v>2</v>
      </c>
      <c r="E242" s="55" t="n">
        <v>6.9</v>
      </c>
      <c r="F242" s="56" t="n">
        <v>0</v>
      </c>
      <c r="G242" s="57" t="n">
        <f aca="false">D242*E242</f>
        <v>13.8</v>
      </c>
      <c r="H242" s="57" t="n">
        <f aca="false">G242*(1-F242)</f>
        <v>13.8</v>
      </c>
      <c r="I242" s="1" t="n">
        <f aca="false">MONTH(A242)</f>
        <v>2</v>
      </c>
      <c r="J242" s="57" t="n">
        <f aca="false">D242*INDEX(Справочник!$E$5:$E$16,MATCH(C242,Справочник!$A$5:$A$16,0))</f>
        <v>4.6</v>
      </c>
      <c r="K242" s="57" t="n">
        <f aca="false">D242*INDEX(Справочник!$F$5:$F$16,MATCH(C242,Справочник!$A$5:$A$16,0))</f>
        <v>1.4</v>
      </c>
    </row>
    <row r="243" customFormat="false" ht="15" hidden="false" customHeight="false" outlineLevel="0" collapsed="false">
      <c r="A243" s="53" t="n">
        <v>45706</v>
      </c>
      <c r="B243" s="54" t="s">
        <v>274</v>
      </c>
      <c r="C243" s="54" t="s">
        <v>87</v>
      </c>
      <c r="D243" s="54" t="n">
        <v>1</v>
      </c>
      <c r="E243" s="55" t="n">
        <v>5.9</v>
      </c>
      <c r="F243" s="56" t="n">
        <v>0</v>
      </c>
      <c r="G243" s="57" t="n">
        <f aca="false">D243*E243</f>
        <v>5.9</v>
      </c>
      <c r="H243" s="57" t="n">
        <f aca="false">G243*(1-F243)</f>
        <v>5.9</v>
      </c>
      <c r="I243" s="1" t="n">
        <f aca="false">MONTH(A243)</f>
        <v>2</v>
      </c>
      <c r="J243" s="57" t="n">
        <f aca="false">D243*INDEX(Справочник!$E$5:$E$16,MATCH(C243,Справочник!$A$5:$A$16,0))</f>
        <v>1.9</v>
      </c>
      <c r="K243" s="57" t="n">
        <f aca="false">D243*INDEX(Справочник!$F$5:$F$16,MATCH(C243,Справочник!$A$5:$A$16,0))</f>
        <v>0.7</v>
      </c>
    </row>
    <row r="244" customFormat="false" ht="15" hidden="false" customHeight="false" outlineLevel="0" collapsed="false">
      <c r="A244" s="53" t="n">
        <v>45706</v>
      </c>
      <c r="B244" s="54" t="s">
        <v>274</v>
      </c>
      <c r="C244" s="54" t="s">
        <v>84</v>
      </c>
      <c r="D244" s="54" t="n">
        <v>1</v>
      </c>
      <c r="E244" s="55" t="n">
        <v>10.5</v>
      </c>
      <c r="F244" s="56" t="n">
        <v>0</v>
      </c>
      <c r="G244" s="57" t="n">
        <f aca="false">D244*E244</f>
        <v>10.5</v>
      </c>
      <c r="H244" s="57" t="n">
        <f aca="false">G244*(1-F244)</f>
        <v>10.5</v>
      </c>
      <c r="I244" s="1" t="n">
        <f aca="false">MONTH(A244)</f>
        <v>2</v>
      </c>
      <c r="J244" s="57" t="n">
        <f aca="false">D244*INDEX(Справочник!$E$5:$E$16,MATCH(C244,Справочник!$A$5:$A$16,0))</f>
        <v>4.7</v>
      </c>
      <c r="K244" s="57" t="n">
        <f aca="false">D244*INDEX(Справочник!$F$5:$F$16,MATCH(C244,Справочник!$A$5:$A$16,0))</f>
        <v>0.9</v>
      </c>
    </row>
    <row r="245" customFormat="false" ht="15" hidden="false" customHeight="false" outlineLevel="0" collapsed="false">
      <c r="A245" s="53" t="n">
        <v>45706</v>
      </c>
      <c r="B245" s="54" t="s">
        <v>275</v>
      </c>
      <c r="C245" s="54" t="s">
        <v>87</v>
      </c>
      <c r="D245" s="54" t="n">
        <v>1</v>
      </c>
      <c r="E245" s="55" t="n">
        <v>5.9</v>
      </c>
      <c r="F245" s="56" t="n">
        <v>0</v>
      </c>
      <c r="G245" s="57" t="n">
        <f aca="false">D245*E245</f>
        <v>5.9</v>
      </c>
      <c r="H245" s="57" t="n">
        <f aca="false">G245*(1-F245)</f>
        <v>5.9</v>
      </c>
      <c r="I245" s="1" t="n">
        <f aca="false">MONTH(A245)</f>
        <v>2</v>
      </c>
      <c r="J245" s="57" t="n">
        <f aca="false">D245*INDEX(Справочник!$E$5:$E$16,MATCH(C245,Справочник!$A$5:$A$16,0))</f>
        <v>1.9</v>
      </c>
      <c r="K245" s="57" t="n">
        <f aca="false">D245*INDEX(Справочник!$F$5:$F$16,MATCH(C245,Справочник!$A$5:$A$16,0))</f>
        <v>0.7</v>
      </c>
    </row>
    <row r="246" customFormat="false" ht="15" hidden="false" customHeight="false" outlineLevel="0" collapsed="false">
      <c r="A246" s="53" t="n">
        <v>45706</v>
      </c>
      <c r="B246" s="54" t="s">
        <v>276</v>
      </c>
      <c r="C246" s="54" t="s">
        <v>80</v>
      </c>
      <c r="D246" s="54" t="n">
        <v>1</v>
      </c>
      <c r="E246" s="55" t="n">
        <v>9.9</v>
      </c>
      <c r="F246" s="56" t="n">
        <v>0</v>
      </c>
      <c r="G246" s="57" t="n">
        <f aca="false">D246*E246</f>
        <v>9.9</v>
      </c>
      <c r="H246" s="57" t="n">
        <f aca="false">G246*(1-F246)</f>
        <v>9.9</v>
      </c>
      <c r="I246" s="1" t="n">
        <f aca="false">MONTH(A246)</f>
        <v>2</v>
      </c>
      <c r="J246" s="57" t="n">
        <f aca="false">D246*INDEX(Справочник!$E$5:$E$16,MATCH(C246,Справочник!$A$5:$A$16,0))</f>
        <v>4.2</v>
      </c>
      <c r="K246" s="57" t="n">
        <f aca="false">D246*INDEX(Справочник!$F$5:$F$16,MATCH(C246,Справочник!$A$5:$A$16,0))</f>
        <v>0.9</v>
      </c>
    </row>
    <row r="247" customFormat="false" ht="15" hidden="false" customHeight="false" outlineLevel="0" collapsed="false">
      <c r="A247" s="53" t="n">
        <v>45706</v>
      </c>
      <c r="B247" s="54" t="s">
        <v>276</v>
      </c>
      <c r="C247" s="54" t="s">
        <v>88</v>
      </c>
      <c r="D247" s="54" t="n">
        <v>1</v>
      </c>
      <c r="E247" s="55" t="n">
        <v>39</v>
      </c>
      <c r="F247" s="56" t="n">
        <v>0</v>
      </c>
      <c r="G247" s="57" t="n">
        <f aca="false">D247*E247</f>
        <v>39</v>
      </c>
      <c r="H247" s="57" t="n">
        <f aca="false">G247*(1-F247)</f>
        <v>39</v>
      </c>
      <c r="I247" s="1" t="n">
        <f aca="false">MONTH(A247)</f>
        <v>2</v>
      </c>
      <c r="J247" s="57" t="n">
        <f aca="false">D247*INDEX(Справочник!$E$5:$E$16,MATCH(C247,Справочник!$A$5:$A$16,0))</f>
        <v>24</v>
      </c>
      <c r="K247" s="57" t="n">
        <f aca="false">D247*INDEX(Справочник!$F$5:$F$16,MATCH(C247,Справочник!$A$5:$A$16,0))</f>
        <v>4.2</v>
      </c>
    </row>
    <row r="248" customFormat="false" ht="15" hidden="false" customHeight="false" outlineLevel="0" collapsed="false">
      <c r="A248" s="53" t="n">
        <v>45706</v>
      </c>
      <c r="B248" s="54" t="s">
        <v>277</v>
      </c>
      <c r="C248" s="54" t="s">
        <v>87</v>
      </c>
      <c r="D248" s="54" t="n">
        <v>1</v>
      </c>
      <c r="E248" s="55" t="n">
        <v>5.9</v>
      </c>
      <c r="F248" s="56" t="n">
        <v>0</v>
      </c>
      <c r="G248" s="57" t="n">
        <f aca="false">D248*E248</f>
        <v>5.9</v>
      </c>
      <c r="H248" s="57" t="n">
        <f aca="false">G248*(1-F248)</f>
        <v>5.9</v>
      </c>
      <c r="I248" s="1" t="n">
        <f aca="false">MONTH(A248)</f>
        <v>2</v>
      </c>
      <c r="J248" s="57" t="n">
        <f aca="false">D248*INDEX(Справочник!$E$5:$E$16,MATCH(C248,Справочник!$A$5:$A$16,0))</f>
        <v>1.9</v>
      </c>
      <c r="K248" s="57" t="n">
        <f aca="false">D248*INDEX(Справочник!$F$5:$F$16,MATCH(C248,Справочник!$A$5:$A$16,0))</f>
        <v>0.7</v>
      </c>
    </row>
    <row r="249" customFormat="false" ht="15" hidden="false" customHeight="false" outlineLevel="0" collapsed="false">
      <c r="A249" s="53" t="n">
        <v>45707</v>
      </c>
      <c r="B249" s="54" t="s">
        <v>278</v>
      </c>
      <c r="C249" s="54" t="s">
        <v>90</v>
      </c>
      <c r="D249" s="54" t="n">
        <v>1</v>
      </c>
      <c r="E249" s="55" t="n">
        <v>4.5</v>
      </c>
      <c r="F249" s="56" t="n">
        <v>0</v>
      </c>
      <c r="G249" s="57" t="n">
        <f aca="false">D249*E249</f>
        <v>4.5</v>
      </c>
      <c r="H249" s="57" t="n">
        <f aca="false">G249*(1-F249)</f>
        <v>4.5</v>
      </c>
      <c r="I249" s="1" t="n">
        <f aca="false">MONTH(A249)</f>
        <v>2</v>
      </c>
      <c r="J249" s="57" t="n">
        <f aca="false">D249*INDEX(Справочник!$E$5:$E$16,MATCH(C249,Справочник!$A$5:$A$16,0))</f>
        <v>1.6</v>
      </c>
      <c r="K249" s="57" t="n">
        <f aca="false">D249*INDEX(Справочник!$F$5:$F$16,MATCH(C249,Справочник!$A$5:$A$16,0))</f>
        <v>2.9</v>
      </c>
    </row>
    <row r="250" customFormat="false" ht="15" hidden="false" customHeight="false" outlineLevel="0" collapsed="false">
      <c r="A250" s="53" t="n">
        <v>45707</v>
      </c>
      <c r="B250" s="54" t="s">
        <v>279</v>
      </c>
      <c r="C250" s="54" t="s">
        <v>81</v>
      </c>
      <c r="D250" s="54" t="n">
        <v>1</v>
      </c>
      <c r="E250" s="55" t="n">
        <v>29.9</v>
      </c>
      <c r="F250" s="56" t="n">
        <v>0</v>
      </c>
      <c r="G250" s="57" t="n">
        <f aca="false">D250*E250</f>
        <v>29.9</v>
      </c>
      <c r="H250" s="57" t="n">
        <f aca="false">G250*(1-F250)</f>
        <v>29.9</v>
      </c>
      <c r="I250" s="1" t="n">
        <f aca="false">MONTH(A250)</f>
        <v>2</v>
      </c>
      <c r="J250" s="57" t="n">
        <f aca="false">D250*INDEX(Справочник!$E$5:$E$16,MATCH(C250,Справочник!$A$5:$A$16,0))</f>
        <v>14.8</v>
      </c>
      <c r="K250" s="57" t="n">
        <f aca="false">D250*INDEX(Справочник!$F$5:$F$16,MATCH(C250,Справочник!$A$5:$A$16,0))</f>
        <v>2.4</v>
      </c>
    </row>
    <row r="251" customFormat="false" ht="15" hidden="false" customHeight="false" outlineLevel="0" collapsed="false">
      <c r="A251" s="53" t="n">
        <v>45707</v>
      </c>
      <c r="B251" s="54" t="s">
        <v>279</v>
      </c>
      <c r="C251" s="54" t="s">
        <v>90</v>
      </c>
      <c r="D251" s="54" t="n">
        <v>1</v>
      </c>
      <c r="E251" s="55" t="n">
        <v>4.5</v>
      </c>
      <c r="F251" s="56" t="n">
        <v>0</v>
      </c>
      <c r="G251" s="57" t="n">
        <f aca="false">D251*E251</f>
        <v>4.5</v>
      </c>
      <c r="H251" s="57" t="n">
        <f aca="false">G251*(1-F251)</f>
        <v>4.5</v>
      </c>
      <c r="I251" s="1" t="n">
        <f aca="false">MONTH(A251)</f>
        <v>2</v>
      </c>
      <c r="J251" s="57" t="n">
        <f aca="false">D251*INDEX(Справочник!$E$5:$E$16,MATCH(C251,Справочник!$A$5:$A$16,0))</f>
        <v>1.6</v>
      </c>
      <c r="K251" s="57" t="n">
        <f aca="false">D251*INDEX(Справочник!$F$5:$F$16,MATCH(C251,Справочник!$A$5:$A$16,0))</f>
        <v>2.9</v>
      </c>
    </row>
    <row r="252" customFormat="false" ht="15" hidden="false" customHeight="false" outlineLevel="0" collapsed="false">
      <c r="A252" s="53" t="n">
        <v>45708</v>
      </c>
      <c r="B252" s="54" t="s">
        <v>280</v>
      </c>
      <c r="C252" s="54" t="s">
        <v>91</v>
      </c>
      <c r="D252" s="54" t="n">
        <v>1</v>
      </c>
      <c r="E252" s="55" t="n">
        <v>28</v>
      </c>
      <c r="F252" s="56" t="n">
        <v>0</v>
      </c>
      <c r="G252" s="57" t="n">
        <f aca="false">D252*E252</f>
        <v>28</v>
      </c>
      <c r="H252" s="57" t="n">
        <f aca="false">G252*(1-F252)</f>
        <v>28</v>
      </c>
      <c r="I252" s="1" t="n">
        <f aca="false">MONTH(A252)</f>
        <v>2</v>
      </c>
      <c r="J252" s="57" t="n">
        <f aca="false">D252*INDEX(Справочник!$E$5:$E$16,MATCH(C252,Справочник!$A$5:$A$16,0))</f>
        <v>17.4</v>
      </c>
      <c r="K252" s="57" t="n">
        <f aca="false">D252*INDEX(Справочник!$F$5:$F$16,MATCH(C252,Справочник!$A$5:$A$16,0))</f>
        <v>7.9</v>
      </c>
    </row>
    <row r="253" customFormat="false" ht="15" hidden="false" customHeight="false" outlineLevel="0" collapsed="false">
      <c r="A253" s="53" t="n">
        <v>45708</v>
      </c>
      <c r="B253" s="54" t="s">
        <v>281</v>
      </c>
      <c r="C253" s="54" t="s">
        <v>91</v>
      </c>
      <c r="D253" s="54" t="n">
        <v>1</v>
      </c>
      <c r="E253" s="55" t="n">
        <v>28</v>
      </c>
      <c r="F253" s="56" t="n">
        <v>0</v>
      </c>
      <c r="G253" s="57" t="n">
        <f aca="false">D253*E253</f>
        <v>28</v>
      </c>
      <c r="H253" s="57" t="n">
        <f aca="false">G253*(1-F253)</f>
        <v>28</v>
      </c>
      <c r="I253" s="1" t="n">
        <f aca="false">MONTH(A253)</f>
        <v>2</v>
      </c>
      <c r="J253" s="57" t="n">
        <f aca="false">D253*INDEX(Справочник!$E$5:$E$16,MATCH(C253,Справочник!$A$5:$A$16,0))</f>
        <v>17.4</v>
      </c>
      <c r="K253" s="57" t="n">
        <f aca="false">D253*INDEX(Справочник!$F$5:$F$16,MATCH(C253,Справочник!$A$5:$A$16,0))</f>
        <v>7.9</v>
      </c>
    </row>
    <row r="254" customFormat="false" ht="15" hidden="false" customHeight="false" outlineLevel="0" collapsed="false">
      <c r="A254" s="53" t="n">
        <v>45710</v>
      </c>
      <c r="B254" s="54" t="s">
        <v>282</v>
      </c>
      <c r="C254" s="54" t="s">
        <v>80</v>
      </c>
      <c r="D254" s="54" t="n">
        <v>2</v>
      </c>
      <c r="E254" s="55" t="n">
        <v>9.9</v>
      </c>
      <c r="F254" s="56" t="n">
        <v>0</v>
      </c>
      <c r="G254" s="57" t="n">
        <f aca="false">D254*E254</f>
        <v>19.8</v>
      </c>
      <c r="H254" s="57" t="n">
        <f aca="false">G254*(1-F254)</f>
        <v>19.8</v>
      </c>
      <c r="I254" s="1" t="n">
        <f aca="false">MONTH(A254)</f>
        <v>2</v>
      </c>
      <c r="J254" s="57" t="n">
        <f aca="false">D254*INDEX(Справочник!$E$5:$E$16,MATCH(C254,Справочник!$A$5:$A$16,0))</f>
        <v>8.4</v>
      </c>
      <c r="K254" s="57" t="n">
        <f aca="false">D254*INDEX(Справочник!$F$5:$F$16,MATCH(C254,Справочник!$A$5:$A$16,0))</f>
        <v>1.8</v>
      </c>
    </row>
    <row r="255" customFormat="false" ht="15" hidden="false" customHeight="false" outlineLevel="0" collapsed="false">
      <c r="A255" s="53" t="n">
        <v>45710</v>
      </c>
      <c r="B255" s="54" t="s">
        <v>282</v>
      </c>
      <c r="C255" s="54" t="s">
        <v>82</v>
      </c>
      <c r="D255" s="54" t="n">
        <v>1</v>
      </c>
      <c r="E255" s="55" t="n">
        <v>32</v>
      </c>
      <c r="F255" s="56" t="n">
        <v>0</v>
      </c>
      <c r="G255" s="57" t="n">
        <f aca="false">D255*E255</f>
        <v>32</v>
      </c>
      <c r="H255" s="57" t="n">
        <f aca="false">G255*(1-F255)</f>
        <v>32</v>
      </c>
      <c r="I255" s="1" t="n">
        <f aca="false">MONTH(A255)</f>
        <v>2</v>
      </c>
      <c r="J255" s="57" t="n">
        <f aca="false">D255*INDEX(Справочник!$E$5:$E$16,MATCH(C255,Справочник!$A$5:$A$16,0))</f>
        <v>16.5</v>
      </c>
      <c r="K255" s="57" t="n">
        <f aca="false">D255*INDEX(Справочник!$F$5:$F$16,MATCH(C255,Справочник!$A$5:$A$16,0))</f>
        <v>2.4</v>
      </c>
    </row>
    <row r="256" customFormat="false" ht="15" hidden="false" customHeight="false" outlineLevel="0" collapsed="false">
      <c r="A256" s="53" t="n">
        <v>45710</v>
      </c>
      <c r="B256" s="54" t="s">
        <v>283</v>
      </c>
      <c r="C256" s="54" t="s">
        <v>90</v>
      </c>
      <c r="D256" s="54" t="n">
        <v>1</v>
      </c>
      <c r="E256" s="55" t="n">
        <v>4.5</v>
      </c>
      <c r="F256" s="56" t="n">
        <v>0</v>
      </c>
      <c r="G256" s="57" t="n">
        <f aca="false">D256*E256</f>
        <v>4.5</v>
      </c>
      <c r="H256" s="57" t="n">
        <f aca="false">G256*(1-F256)</f>
        <v>4.5</v>
      </c>
      <c r="I256" s="1" t="n">
        <f aca="false">MONTH(A256)</f>
        <v>2</v>
      </c>
      <c r="J256" s="57" t="n">
        <f aca="false">D256*INDEX(Справочник!$E$5:$E$16,MATCH(C256,Справочник!$A$5:$A$16,0))</f>
        <v>1.6</v>
      </c>
      <c r="K256" s="57" t="n">
        <f aca="false">D256*INDEX(Справочник!$F$5:$F$16,MATCH(C256,Справочник!$A$5:$A$16,0))</f>
        <v>2.9</v>
      </c>
    </row>
    <row r="257" customFormat="false" ht="15" hidden="false" customHeight="false" outlineLevel="0" collapsed="false">
      <c r="A257" s="53" t="n">
        <v>45710</v>
      </c>
      <c r="B257" s="54" t="s">
        <v>283</v>
      </c>
      <c r="C257" s="54" t="s">
        <v>89</v>
      </c>
      <c r="D257" s="54" t="n">
        <v>1</v>
      </c>
      <c r="E257" s="55" t="n">
        <v>24</v>
      </c>
      <c r="F257" s="56" t="n">
        <v>0</v>
      </c>
      <c r="G257" s="57" t="n">
        <f aca="false">D257*E257</f>
        <v>24</v>
      </c>
      <c r="H257" s="57" t="n">
        <f aca="false">G257*(1-F257)</f>
        <v>24</v>
      </c>
      <c r="I257" s="1" t="n">
        <f aca="false">MONTH(A257)</f>
        <v>2</v>
      </c>
      <c r="J257" s="57" t="n">
        <f aca="false">D257*INDEX(Справочник!$E$5:$E$16,MATCH(C257,Справочник!$A$5:$A$16,0))</f>
        <v>13.5</v>
      </c>
      <c r="K257" s="57" t="n">
        <f aca="false">D257*INDEX(Справочник!$F$5:$F$16,MATCH(C257,Справочник!$A$5:$A$16,0))</f>
        <v>3.8</v>
      </c>
    </row>
    <row r="258" customFormat="false" ht="15" hidden="false" customHeight="false" outlineLevel="0" collapsed="false">
      <c r="A258" s="53" t="n">
        <v>45710</v>
      </c>
      <c r="B258" s="54" t="s">
        <v>283</v>
      </c>
      <c r="C258" s="54" t="s">
        <v>87</v>
      </c>
      <c r="D258" s="54" t="n">
        <v>1</v>
      </c>
      <c r="E258" s="55" t="n">
        <v>5.9</v>
      </c>
      <c r="F258" s="56" t="n">
        <v>0</v>
      </c>
      <c r="G258" s="57" t="n">
        <f aca="false">D258*E258</f>
        <v>5.9</v>
      </c>
      <c r="H258" s="57" t="n">
        <f aca="false">G258*(1-F258)</f>
        <v>5.9</v>
      </c>
      <c r="I258" s="1" t="n">
        <f aca="false">MONTH(A258)</f>
        <v>2</v>
      </c>
      <c r="J258" s="57" t="n">
        <f aca="false">D258*INDEX(Справочник!$E$5:$E$16,MATCH(C258,Справочник!$A$5:$A$16,0))</f>
        <v>1.9</v>
      </c>
      <c r="K258" s="57" t="n">
        <f aca="false">D258*INDEX(Справочник!$F$5:$F$16,MATCH(C258,Справочник!$A$5:$A$16,0))</f>
        <v>0.7</v>
      </c>
    </row>
    <row r="259" customFormat="false" ht="15" hidden="false" customHeight="false" outlineLevel="0" collapsed="false">
      <c r="A259" s="53" t="n">
        <v>45710</v>
      </c>
      <c r="B259" s="54" t="s">
        <v>284</v>
      </c>
      <c r="C259" s="54" t="s">
        <v>80</v>
      </c>
      <c r="D259" s="54" t="n">
        <v>1</v>
      </c>
      <c r="E259" s="55" t="n">
        <v>9.9</v>
      </c>
      <c r="F259" s="56" t="n">
        <v>0</v>
      </c>
      <c r="G259" s="57" t="n">
        <f aca="false">D259*E259</f>
        <v>9.9</v>
      </c>
      <c r="H259" s="57" t="n">
        <f aca="false">G259*(1-F259)</f>
        <v>9.9</v>
      </c>
      <c r="I259" s="1" t="n">
        <f aca="false">MONTH(A259)</f>
        <v>2</v>
      </c>
      <c r="J259" s="57" t="n">
        <f aca="false">D259*INDEX(Справочник!$E$5:$E$16,MATCH(C259,Справочник!$A$5:$A$16,0))</f>
        <v>4.2</v>
      </c>
      <c r="K259" s="57" t="n">
        <f aca="false">D259*INDEX(Справочник!$F$5:$F$16,MATCH(C259,Справочник!$A$5:$A$16,0))</f>
        <v>0.9</v>
      </c>
    </row>
    <row r="260" customFormat="false" ht="15" hidden="false" customHeight="false" outlineLevel="0" collapsed="false">
      <c r="A260" s="53" t="n">
        <v>45711</v>
      </c>
      <c r="B260" s="54" t="s">
        <v>285</v>
      </c>
      <c r="C260" s="54" t="s">
        <v>89</v>
      </c>
      <c r="D260" s="54" t="n">
        <v>1</v>
      </c>
      <c r="E260" s="55" t="n">
        <v>24</v>
      </c>
      <c r="F260" s="56" t="n">
        <v>0</v>
      </c>
      <c r="G260" s="57" t="n">
        <f aca="false">D260*E260</f>
        <v>24</v>
      </c>
      <c r="H260" s="57" t="n">
        <f aca="false">G260*(1-F260)</f>
        <v>24</v>
      </c>
      <c r="I260" s="1" t="n">
        <f aca="false">MONTH(A260)</f>
        <v>2</v>
      </c>
      <c r="J260" s="57" t="n">
        <f aca="false">D260*INDEX(Справочник!$E$5:$E$16,MATCH(C260,Справочник!$A$5:$A$16,0))</f>
        <v>13.5</v>
      </c>
      <c r="K260" s="57" t="n">
        <f aca="false">D260*INDEX(Справочник!$F$5:$F$16,MATCH(C260,Справочник!$A$5:$A$16,0))</f>
        <v>3.8</v>
      </c>
    </row>
    <row r="261" customFormat="false" ht="15" hidden="false" customHeight="false" outlineLevel="0" collapsed="false">
      <c r="A261" s="53" t="n">
        <v>45711</v>
      </c>
      <c r="B261" s="54" t="s">
        <v>286</v>
      </c>
      <c r="C261" s="54" t="s">
        <v>89</v>
      </c>
      <c r="D261" s="54" t="n">
        <v>1</v>
      </c>
      <c r="E261" s="55" t="n">
        <v>24</v>
      </c>
      <c r="F261" s="56" t="n">
        <v>0</v>
      </c>
      <c r="G261" s="57" t="n">
        <f aca="false">D261*E261</f>
        <v>24</v>
      </c>
      <c r="H261" s="57" t="n">
        <f aca="false">G261*(1-F261)</f>
        <v>24</v>
      </c>
      <c r="I261" s="1" t="n">
        <f aca="false">MONTH(A261)</f>
        <v>2</v>
      </c>
      <c r="J261" s="57" t="n">
        <f aca="false">D261*INDEX(Справочник!$E$5:$E$16,MATCH(C261,Справочник!$A$5:$A$16,0))</f>
        <v>13.5</v>
      </c>
      <c r="K261" s="57" t="n">
        <f aca="false">D261*INDEX(Справочник!$F$5:$F$16,MATCH(C261,Справочник!$A$5:$A$16,0))</f>
        <v>3.8</v>
      </c>
    </row>
    <row r="262" customFormat="false" ht="15" hidden="false" customHeight="false" outlineLevel="0" collapsed="false">
      <c r="A262" s="53" t="n">
        <v>45711</v>
      </c>
      <c r="B262" s="54" t="s">
        <v>286</v>
      </c>
      <c r="C262" s="54" t="s">
        <v>83</v>
      </c>
      <c r="D262" s="54" t="n">
        <v>2</v>
      </c>
      <c r="E262" s="55" t="n">
        <v>11.5</v>
      </c>
      <c r="F262" s="56" t="n">
        <v>0</v>
      </c>
      <c r="G262" s="57" t="n">
        <f aca="false">D262*E262</f>
        <v>23</v>
      </c>
      <c r="H262" s="57" t="n">
        <f aca="false">G262*(1-F262)</f>
        <v>23</v>
      </c>
      <c r="I262" s="1" t="n">
        <f aca="false">MONTH(A262)</f>
        <v>2</v>
      </c>
      <c r="J262" s="57" t="n">
        <f aca="false">D262*INDEX(Справочник!$E$5:$E$16,MATCH(C262,Справочник!$A$5:$A$16,0))</f>
        <v>10.2</v>
      </c>
      <c r="K262" s="57" t="n">
        <f aca="false">D262*INDEX(Справочник!$F$5:$F$16,MATCH(C262,Справочник!$A$5:$A$16,0))</f>
        <v>1.8</v>
      </c>
    </row>
    <row r="263" customFormat="false" ht="15" hidden="false" customHeight="false" outlineLevel="0" collapsed="false">
      <c r="A263" s="53" t="n">
        <v>45711</v>
      </c>
      <c r="B263" s="54" t="s">
        <v>287</v>
      </c>
      <c r="C263" s="54" t="s">
        <v>83</v>
      </c>
      <c r="D263" s="54" t="n">
        <v>1</v>
      </c>
      <c r="E263" s="55" t="n">
        <v>11.5</v>
      </c>
      <c r="F263" s="56" t="n">
        <v>0</v>
      </c>
      <c r="G263" s="57" t="n">
        <f aca="false">D263*E263</f>
        <v>11.5</v>
      </c>
      <c r="H263" s="57" t="n">
        <f aca="false">G263*(1-F263)</f>
        <v>11.5</v>
      </c>
      <c r="I263" s="1" t="n">
        <f aca="false">MONTH(A263)</f>
        <v>2</v>
      </c>
      <c r="J263" s="57" t="n">
        <f aca="false">D263*INDEX(Справочник!$E$5:$E$16,MATCH(C263,Справочник!$A$5:$A$16,0))</f>
        <v>5.1</v>
      </c>
      <c r="K263" s="57" t="n">
        <f aca="false">D263*INDEX(Справочник!$F$5:$F$16,MATCH(C263,Справочник!$A$5:$A$16,0))</f>
        <v>0.9</v>
      </c>
    </row>
    <row r="264" customFormat="false" ht="15" hidden="false" customHeight="false" outlineLevel="0" collapsed="false">
      <c r="A264" s="53" t="n">
        <v>45712</v>
      </c>
      <c r="B264" s="54" t="s">
        <v>288</v>
      </c>
      <c r="C264" s="54" t="s">
        <v>80</v>
      </c>
      <c r="D264" s="54" t="n">
        <v>2</v>
      </c>
      <c r="E264" s="55" t="n">
        <v>9.9</v>
      </c>
      <c r="F264" s="56" t="n">
        <v>0</v>
      </c>
      <c r="G264" s="57" t="n">
        <f aca="false">D264*E264</f>
        <v>19.8</v>
      </c>
      <c r="H264" s="57" t="n">
        <f aca="false">G264*(1-F264)</f>
        <v>19.8</v>
      </c>
      <c r="I264" s="1" t="n">
        <f aca="false">MONTH(A264)</f>
        <v>2</v>
      </c>
      <c r="J264" s="57" t="n">
        <f aca="false">D264*INDEX(Справочник!$E$5:$E$16,MATCH(C264,Справочник!$A$5:$A$16,0))</f>
        <v>8.4</v>
      </c>
      <c r="K264" s="57" t="n">
        <f aca="false">D264*INDEX(Справочник!$F$5:$F$16,MATCH(C264,Справочник!$A$5:$A$16,0))</f>
        <v>1.8</v>
      </c>
    </row>
    <row r="265" customFormat="false" ht="15" hidden="false" customHeight="false" outlineLevel="0" collapsed="false">
      <c r="A265" s="53" t="n">
        <v>45712</v>
      </c>
      <c r="B265" s="54" t="s">
        <v>289</v>
      </c>
      <c r="C265" s="54" t="s">
        <v>88</v>
      </c>
      <c r="D265" s="54" t="n">
        <v>1</v>
      </c>
      <c r="E265" s="55" t="n">
        <v>39</v>
      </c>
      <c r="F265" s="56" t="n">
        <v>0</v>
      </c>
      <c r="G265" s="57" t="n">
        <f aca="false">D265*E265</f>
        <v>39</v>
      </c>
      <c r="H265" s="57" t="n">
        <f aca="false">G265*(1-F265)</f>
        <v>39</v>
      </c>
      <c r="I265" s="1" t="n">
        <f aca="false">MONTH(A265)</f>
        <v>2</v>
      </c>
      <c r="J265" s="57" t="n">
        <f aca="false">D265*INDEX(Справочник!$E$5:$E$16,MATCH(C265,Справочник!$A$5:$A$16,0))</f>
        <v>24</v>
      </c>
      <c r="K265" s="57" t="n">
        <f aca="false">D265*INDEX(Справочник!$F$5:$F$16,MATCH(C265,Справочник!$A$5:$A$16,0))</f>
        <v>4.2</v>
      </c>
    </row>
    <row r="266" customFormat="false" ht="15" hidden="false" customHeight="false" outlineLevel="0" collapsed="false">
      <c r="A266" s="53" t="n">
        <v>45712</v>
      </c>
      <c r="B266" s="54" t="s">
        <v>290</v>
      </c>
      <c r="C266" s="54" t="s">
        <v>80</v>
      </c>
      <c r="D266" s="54" t="n">
        <v>1</v>
      </c>
      <c r="E266" s="55" t="n">
        <v>9.9</v>
      </c>
      <c r="F266" s="56" t="n">
        <v>0</v>
      </c>
      <c r="G266" s="57" t="n">
        <f aca="false">D266*E266</f>
        <v>9.9</v>
      </c>
      <c r="H266" s="57" t="n">
        <f aca="false">G266*(1-F266)</f>
        <v>9.9</v>
      </c>
      <c r="I266" s="1" t="n">
        <f aca="false">MONTH(A266)</f>
        <v>2</v>
      </c>
      <c r="J266" s="57" t="n">
        <f aca="false">D266*INDEX(Справочник!$E$5:$E$16,MATCH(C266,Справочник!$A$5:$A$16,0))</f>
        <v>4.2</v>
      </c>
      <c r="K266" s="57" t="n">
        <f aca="false">D266*INDEX(Справочник!$F$5:$F$16,MATCH(C266,Справочник!$A$5:$A$16,0))</f>
        <v>0.9</v>
      </c>
    </row>
    <row r="267" customFormat="false" ht="15" hidden="false" customHeight="false" outlineLevel="0" collapsed="false">
      <c r="A267" s="53" t="n">
        <v>45712</v>
      </c>
      <c r="B267" s="54" t="s">
        <v>290</v>
      </c>
      <c r="C267" s="54" t="s">
        <v>83</v>
      </c>
      <c r="D267" s="54" t="n">
        <v>2</v>
      </c>
      <c r="E267" s="55" t="n">
        <v>11.5</v>
      </c>
      <c r="F267" s="56" t="n">
        <v>0</v>
      </c>
      <c r="G267" s="57" t="n">
        <f aca="false">D267*E267</f>
        <v>23</v>
      </c>
      <c r="H267" s="57" t="n">
        <f aca="false">G267*(1-F267)</f>
        <v>23</v>
      </c>
      <c r="I267" s="1" t="n">
        <f aca="false">MONTH(A267)</f>
        <v>2</v>
      </c>
      <c r="J267" s="57" t="n">
        <f aca="false">D267*INDEX(Справочник!$E$5:$E$16,MATCH(C267,Справочник!$A$5:$A$16,0))</f>
        <v>10.2</v>
      </c>
      <c r="K267" s="57" t="n">
        <f aca="false">D267*INDEX(Справочник!$F$5:$F$16,MATCH(C267,Справочник!$A$5:$A$16,0))</f>
        <v>1.8</v>
      </c>
    </row>
    <row r="268" customFormat="false" ht="15" hidden="false" customHeight="false" outlineLevel="0" collapsed="false">
      <c r="A268" s="53" t="n">
        <v>45712</v>
      </c>
      <c r="B268" s="54" t="s">
        <v>290</v>
      </c>
      <c r="C268" s="54" t="s">
        <v>88</v>
      </c>
      <c r="D268" s="54" t="n">
        <v>1</v>
      </c>
      <c r="E268" s="55" t="n">
        <v>39</v>
      </c>
      <c r="F268" s="56" t="n">
        <v>0</v>
      </c>
      <c r="G268" s="57" t="n">
        <f aca="false">D268*E268</f>
        <v>39</v>
      </c>
      <c r="H268" s="57" t="n">
        <f aca="false">G268*(1-F268)</f>
        <v>39</v>
      </c>
      <c r="I268" s="1" t="n">
        <f aca="false">MONTH(A268)</f>
        <v>2</v>
      </c>
      <c r="J268" s="57" t="n">
        <f aca="false">D268*INDEX(Справочник!$E$5:$E$16,MATCH(C268,Справочник!$A$5:$A$16,0))</f>
        <v>24</v>
      </c>
      <c r="K268" s="57" t="n">
        <f aca="false">D268*INDEX(Справочник!$F$5:$F$16,MATCH(C268,Справочник!$A$5:$A$16,0))</f>
        <v>4.2</v>
      </c>
    </row>
    <row r="269" customFormat="false" ht="15" hidden="false" customHeight="false" outlineLevel="0" collapsed="false">
      <c r="A269" s="53" t="n">
        <v>45712</v>
      </c>
      <c r="B269" s="54" t="s">
        <v>291</v>
      </c>
      <c r="C269" s="54" t="s">
        <v>86</v>
      </c>
      <c r="D269" s="54" t="n">
        <v>1</v>
      </c>
      <c r="E269" s="55" t="n">
        <v>7.5</v>
      </c>
      <c r="F269" s="56" t="n">
        <v>0</v>
      </c>
      <c r="G269" s="57" t="n">
        <f aca="false">D269*E269</f>
        <v>7.5</v>
      </c>
      <c r="H269" s="57" t="n">
        <f aca="false">G269*(1-F269)</f>
        <v>7.5</v>
      </c>
      <c r="I269" s="1" t="n">
        <f aca="false">MONTH(A269)</f>
        <v>2</v>
      </c>
      <c r="J269" s="57" t="n">
        <f aca="false">D269*INDEX(Справочник!$E$5:$E$16,MATCH(C269,Справочник!$A$5:$A$16,0))</f>
        <v>2.6</v>
      </c>
      <c r="K269" s="57" t="n">
        <f aca="false">D269*INDEX(Справочник!$F$5:$F$16,MATCH(C269,Справочник!$A$5:$A$16,0))</f>
        <v>0.7</v>
      </c>
    </row>
    <row r="270" customFormat="false" ht="15" hidden="false" customHeight="false" outlineLevel="0" collapsed="false">
      <c r="A270" s="53" t="n">
        <v>45712</v>
      </c>
      <c r="B270" s="54" t="s">
        <v>292</v>
      </c>
      <c r="C270" s="54" t="s">
        <v>81</v>
      </c>
      <c r="D270" s="54" t="n">
        <v>2</v>
      </c>
      <c r="E270" s="55" t="n">
        <v>29.9</v>
      </c>
      <c r="F270" s="56" t="n">
        <v>0</v>
      </c>
      <c r="G270" s="57" t="n">
        <f aca="false">D270*E270</f>
        <v>59.8</v>
      </c>
      <c r="H270" s="57" t="n">
        <f aca="false">G270*(1-F270)</f>
        <v>59.8</v>
      </c>
      <c r="I270" s="1" t="n">
        <f aca="false">MONTH(A270)</f>
        <v>2</v>
      </c>
      <c r="J270" s="57" t="n">
        <f aca="false">D270*INDEX(Справочник!$E$5:$E$16,MATCH(C270,Справочник!$A$5:$A$16,0))</f>
        <v>29.6</v>
      </c>
      <c r="K270" s="57" t="n">
        <f aca="false">D270*INDEX(Справочник!$F$5:$F$16,MATCH(C270,Справочник!$A$5:$A$16,0))</f>
        <v>4.8</v>
      </c>
    </row>
    <row r="271" customFormat="false" ht="15" hidden="false" customHeight="false" outlineLevel="0" collapsed="false">
      <c r="A271" s="53" t="n">
        <v>45712</v>
      </c>
      <c r="B271" s="54" t="s">
        <v>292</v>
      </c>
      <c r="C271" s="54" t="s">
        <v>83</v>
      </c>
      <c r="D271" s="54" t="n">
        <v>1</v>
      </c>
      <c r="E271" s="55" t="n">
        <v>11.5</v>
      </c>
      <c r="F271" s="56" t="n">
        <v>0</v>
      </c>
      <c r="G271" s="57" t="n">
        <f aca="false">D271*E271</f>
        <v>11.5</v>
      </c>
      <c r="H271" s="57" t="n">
        <f aca="false">G271*(1-F271)</f>
        <v>11.5</v>
      </c>
      <c r="I271" s="1" t="n">
        <f aca="false">MONTH(A271)</f>
        <v>2</v>
      </c>
      <c r="J271" s="57" t="n">
        <f aca="false">D271*INDEX(Справочник!$E$5:$E$16,MATCH(C271,Справочник!$A$5:$A$16,0))</f>
        <v>5.1</v>
      </c>
      <c r="K271" s="57" t="n">
        <f aca="false">D271*INDEX(Справочник!$F$5:$F$16,MATCH(C271,Справочник!$A$5:$A$16,0))</f>
        <v>0.9</v>
      </c>
    </row>
    <row r="272" customFormat="false" ht="15" hidden="false" customHeight="false" outlineLevel="0" collapsed="false">
      <c r="A272" s="53" t="n">
        <v>45713</v>
      </c>
      <c r="B272" s="54" t="s">
        <v>293</v>
      </c>
      <c r="C272" s="54" t="s">
        <v>80</v>
      </c>
      <c r="D272" s="54" t="n">
        <v>1</v>
      </c>
      <c r="E272" s="55" t="n">
        <v>9.9</v>
      </c>
      <c r="F272" s="56" t="n">
        <v>0</v>
      </c>
      <c r="G272" s="57" t="n">
        <f aca="false">D272*E272</f>
        <v>9.9</v>
      </c>
      <c r="H272" s="57" t="n">
        <f aca="false">G272*(1-F272)</f>
        <v>9.9</v>
      </c>
      <c r="I272" s="1" t="n">
        <f aca="false">MONTH(A272)</f>
        <v>2</v>
      </c>
      <c r="J272" s="57" t="n">
        <f aca="false">D272*INDEX(Справочник!$E$5:$E$16,MATCH(C272,Справочник!$A$5:$A$16,0))</f>
        <v>4.2</v>
      </c>
      <c r="K272" s="57" t="n">
        <f aca="false">D272*INDEX(Справочник!$F$5:$F$16,MATCH(C272,Справочник!$A$5:$A$16,0))</f>
        <v>0.9</v>
      </c>
    </row>
    <row r="273" customFormat="false" ht="15" hidden="false" customHeight="false" outlineLevel="0" collapsed="false">
      <c r="A273" s="53" t="n">
        <v>45713</v>
      </c>
      <c r="B273" s="54" t="s">
        <v>294</v>
      </c>
      <c r="C273" s="54" t="s">
        <v>85</v>
      </c>
      <c r="D273" s="54" t="n">
        <v>1</v>
      </c>
      <c r="E273" s="55" t="n">
        <v>6.9</v>
      </c>
      <c r="F273" s="56" t="n">
        <v>0</v>
      </c>
      <c r="G273" s="57" t="n">
        <f aca="false">D273*E273</f>
        <v>6.9</v>
      </c>
      <c r="H273" s="57" t="n">
        <f aca="false">G273*(1-F273)</f>
        <v>6.9</v>
      </c>
      <c r="I273" s="1" t="n">
        <f aca="false">MONTH(A273)</f>
        <v>2</v>
      </c>
      <c r="J273" s="57" t="n">
        <f aca="false">D273*INDEX(Справочник!$E$5:$E$16,MATCH(C273,Справочник!$A$5:$A$16,0))</f>
        <v>2.3</v>
      </c>
      <c r="K273" s="57" t="n">
        <f aca="false">D273*INDEX(Справочник!$F$5:$F$16,MATCH(C273,Справочник!$A$5:$A$16,0))</f>
        <v>0.7</v>
      </c>
    </row>
    <row r="274" customFormat="false" ht="15" hidden="false" customHeight="false" outlineLevel="0" collapsed="false">
      <c r="A274" s="53" t="n">
        <v>45713</v>
      </c>
      <c r="B274" s="54" t="s">
        <v>294</v>
      </c>
      <c r="C274" s="54" t="s">
        <v>81</v>
      </c>
      <c r="D274" s="54" t="n">
        <v>1</v>
      </c>
      <c r="E274" s="55" t="n">
        <v>29.9</v>
      </c>
      <c r="F274" s="56" t="n">
        <v>0</v>
      </c>
      <c r="G274" s="57" t="n">
        <f aca="false">D274*E274</f>
        <v>29.9</v>
      </c>
      <c r="H274" s="57" t="n">
        <f aca="false">G274*(1-F274)</f>
        <v>29.9</v>
      </c>
      <c r="I274" s="1" t="n">
        <f aca="false">MONTH(A274)</f>
        <v>2</v>
      </c>
      <c r="J274" s="57" t="n">
        <f aca="false">D274*INDEX(Справочник!$E$5:$E$16,MATCH(C274,Справочник!$A$5:$A$16,0))</f>
        <v>14.8</v>
      </c>
      <c r="K274" s="57" t="n">
        <f aca="false">D274*INDEX(Справочник!$F$5:$F$16,MATCH(C274,Справочник!$A$5:$A$16,0))</f>
        <v>2.4</v>
      </c>
    </row>
    <row r="275" customFormat="false" ht="15" hidden="false" customHeight="false" outlineLevel="0" collapsed="false">
      <c r="A275" s="53" t="n">
        <v>45714</v>
      </c>
      <c r="B275" s="54" t="s">
        <v>295</v>
      </c>
      <c r="C275" s="54" t="s">
        <v>91</v>
      </c>
      <c r="D275" s="54" t="n">
        <v>1</v>
      </c>
      <c r="E275" s="55" t="n">
        <v>28</v>
      </c>
      <c r="F275" s="56" t="n">
        <v>0</v>
      </c>
      <c r="G275" s="57" t="n">
        <f aca="false">D275*E275</f>
        <v>28</v>
      </c>
      <c r="H275" s="57" t="n">
        <f aca="false">G275*(1-F275)</f>
        <v>28</v>
      </c>
      <c r="I275" s="1" t="n">
        <f aca="false">MONTH(A275)</f>
        <v>2</v>
      </c>
      <c r="J275" s="57" t="n">
        <f aca="false">D275*INDEX(Справочник!$E$5:$E$16,MATCH(C275,Справочник!$A$5:$A$16,0))</f>
        <v>17.4</v>
      </c>
      <c r="K275" s="57" t="n">
        <f aca="false">D275*INDEX(Справочник!$F$5:$F$16,MATCH(C275,Справочник!$A$5:$A$16,0))</f>
        <v>7.9</v>
      </c>
    </row>
    <row r="276" customFormat="false" ht="15" hidden="false" customHeight="false" outlineLevel="0" collapsed="false">
      <c r="A276" s="53" t="n">
        <v>45714</v>
      </c>
      <c r="B276" s="54" t="s">
        <v>295</v>
      </c>
      <c r="C276" s="54" t="s">
        <v>80</v>
      </c>
      <c r="D276" s="54" t="n">
        <v>1</v>
      </c>
      <c r="E276" s="55" t="n">
        <v>9.9</v>
      </c>
      <c r="F276" s="56" t="n">
        <v>0</v>
      </c>
      <c r="G276" s="57" t="n">
        <f aca="false">D276*E276</f>
        <v>9.9</v>
      </c>
      <c r="H276" s="57" t="n">
        <f aca="false">G276*(1-F276)</f>
        <v>9.9</v>
      </c>
      <c r="I276" s="1" t="n">
        <f aca="false">MONTH(A276)</f>
        <v>2</v>
      </c>
      <c r="J276" s="57" t="n">
        <f aca="false">D276*INDEX(Справочник!$E$5:$E$16,MATCH(C276,Справочник!$A$5:$A$16,0))</f>
        <v>4.2</v>
      </c>
      <c r="K276" s="57" t="n">
        <f aca="false">D276*INDEX(Справочник!$F$5:$F$16,MATCH(C276,Справочник!$A$5:$A$16,0))</f>
        <v>0.9</v>
      </c>
    </row>
    <row r="277" customFormat="false" ht="15" hidden="false" customHeight="false" outlineLevel="0" collapsed="false">
      <c r="A277" s="53" t="n">
        <v>45715</v>
      </c>
      <c r="B277" s="54" t="s">
        <v>296</v>
      </c>
      <c r="C277" s="54" t="s">
        <v>82</v>
      </c>
      <c r="D277" s="54" t="n">
        <v>1</v>
      </c>
      <c r="E277" s="55" t="n">
        <v>32</v>
      </c>
      <c r="F277" s="56" t="n">
        <v>0</v>
      </c>
      <c r="G277" s="57" t="n">
        <f aca="false">D277*E277</f>
        <v>32</v>
      </c>
      <c r="H277" s="57" t="n">
        <f aca="false">G277*(1-F277)</f>
        <v>32</v>
      </c>
      <c r="I277" s="1" t="n">
        <f aca="false">MONTH(A277)</f>
        <v>2</v>
      </c>
      <c r="J277" s="57" t="n">
        <f aca="false">D277*INDEX(Справочник!$E$5:$E$16,MATCH(C277,Справочник!$A$5:$A$16,0))</f>
        <v>16.5</v>
      </c>
      <c r="K277" s="57" t="n">
        <f aca="false">D277*INDEX(Справочник!$F$5:$F$16,MATCH(C277,Справочник!$A$5:$A$16,0))</f>
        <v>2.4</v>
      </c>
    </row>
    <row r="278" customFormat="false" ht="15" hidden="false" customHeight="false" outlineLevel="0" collapsed="false">
      <c r="A278" s="53" t="n">
        <v>45715</v>
      </c>
      <c r="B278" s="54" t="s">
        <v>297</v>
      </c>
      <c r="C278" s="54" t="s">
        <v>84</v>
      </c>
      <c r="D278" s="54" t="n">
        <v>2</v>
      </c>
      <c r="E278" s="55" t="n">
        <v>10.5</v>
      </c>
      <c r="F278" s="56" t="n">
        <v>0</v>
      </c>
      <c r="G278" s="57" t="n">
        <f aca="false">D278*E278</f>
        <v>21</v>
      </c>
      <c r="H278" s="57" t="n">
        <f aca="false">G278*(1-F278)</f>
        <v>21</v>
      </c>
      <c r="I278" s="1" t="n">
        <f aca="false">MONTH(A278)</f>
        <v>2</v>
      </c>
      <c r="J278" s="57" t="n">
        <f aca="false">D278*INDEX(Справочник!$E$5:$E$16,MATCH(C278,Справочник!$A$5:$A$16,0))</f>
        <v>9.4</v>
      </c>
      <c r="K278" s="57" t="n">
        <f aca="false">D278*INDEX(Справочник!$F$5:$F$16,MATCH(C278,Справочник!$A$5:$A$16,0))</f>
        <v>1.8</v>
      </c>
    </row>
    <row r="279" customFormat="false" ht="15" hidden="false" customHeight="false" outlineLevel="0" collapsed="false">
      <c r="A279" s="53" t="n">
        <v>45715</v>
      </c>
      <c r="B279" s="54" t="s">
        <v>298</v>
      </c>
      <c r="C279" s="54" t="s">
        <v>84</v>
      </c>
      <c r="D279" s="54" t="n">
        <v>1</v>
      </c>
      <c r="E279" s="55" t="n">
        <v>10.5</v>
      </c>
      <c r="F279" s="56" t="n">
        <v>0</v>
      </c>
      <c r="G279" s="57" t="n">
        <f aca="false">D279*E279</f>
        <v>10.5</v>
      </c>
      <c r="H279" s="57" t="n">
        <f aca="false">G279*(1-F279)</f>
        <v>10.5</v>
      </c>
      <c r="I279" s="1" t="n">
        <f aca="false">MONTH(A279)</f>
        <v>2</v>
      </c>
      <c r="J279" s="57" t="n">
        <f aca="false">D279*INDEX(Справочник!$E$5:$E$16,MATCH(C279,Справочник!$A$5:$A$16,0))</f>
        <v>4.7</v>
      </c>
      <c r="K279" s="57" t="n">
        <f aca="false">D279*INDEX(Справочник!$F$5:$F$16,MATCH(C279,Справочник!$A$5:$A$16,0))</f>
        <v>0.9</v>
      </c>
    </row>
    <row r="280" customFormat="false" ht="15" hidden="false" customHeight="false" outlineLevel="0" collapsed="false">
      <c r="A280" s="53" t="n">
        <v>45715</v>
      </c>
      <c r="B280" s="54" t="s">
        <v>299</v>
      </c>
      <c r="C280" s="54" t="s">
        <v>83</v>
      </c>
      <c r="D280" s="54" t="n">
        <v>1</v>
      </c>
      <c r="E280" s="55" t="n">
        <v>11.5</v>
      </c>
      <c r="F280" s="56" t="n">
        <v>0</v>
      </c>
      <c r="G280" s="57" t="n">
        <f aca="false">D280*E280</f>
        <v>11.5</v>
      </c>
      <c r="H280" s="57" t="n">
        <f aca="false">G280*(1-F280)</f>
        <v>11.5</v>
      </c>
      <c r="I280" s="1" t="n">
        <f aca="false">MONTH(A280)</f>
        <v>2</v>
      </c>
      <c r="J280" s="57" t="n">
        <f aca="false">D280*INDEX(Справочник!$E$5:$E$16,MATCH(C280,Справочник!$A$5:$A$16,0))</f>
        <v>5.1</v>
      </c>
      <c r="K280" s="57" t="n">
        <f aca="false">D280*INDEX(Справочник!$F$5:$F$16,MATCH(C280,Справочник!$A$5:$A$16,0))</f>
        <v>0.9</v>
      </c>
    </row>
    <row r="281" customFormat="false" ht="15" hidden="false" customHeight="false" outlineLevel="0" collapsed="false">
      <c r="A281" s="53" t="n">
        <v>45715</v>
      </c>
      <c r="B281" s="54" t="s">
        <v>299</v>
      </c>
      <c r="C281" s="54" t="s">
        <v>84</v>
      </c>
      <c r="D281" s="54" t="n">
        <v>1</v>
      </c>
      <c r="E281" s="55" t="n">
        <v>10.5</v>
      </c>
      <c r="F281" s="56" t="n">
        <v>0</v>
      </c>
      <c r="G281" s="57" t="n">
        <f aca="false">D281*E281</f>
        <v>10.5</v>
      </c>
      <c r="H281" s="57" t="n">
        <f aca="false">G281*(1-F281)</f>
        <v>10.5</v>
      </c>
      <c r="I281" s="1" t="n">
        <f aca="false">MONTH(A281)</f>
        <v>2</v>
      </c>
      <c r="J281" s="57" t="n">
        <f aca="false">D281*INDEX(Справочник!$E$5:$E$16,MATCH(C281,Справочник!$A$5:$A$16,0))</f>
        <v>4.7</v>
      </c>
      <c r="K281" s="57" t="n">
        <f aca="false">D281*INDEX(Справочник!$F$5:$F$16,MATCH(C281,Справочник!$A$5:$A$16,0))</f>
        <v>0.9</v>
      </c>
    </row>
    <row r="282" customFormat="false" ht="15" hidden="false" customHeight="false" outlineLevel="0" collapsed="false">
      <c r="A282" s="53" t="n">
        <v>45715</v>
      </c>
      <c r="B282" s="54" t="s">
        <v>300</v>
      </c>
      <c r="C282" s="54" t="s">
        <v>84</v>
      </c>
      <c r="D282" s="54" t="n">
        <v>1</v>
      </c>
      <c r="E282" s="55" t="n">
        <v>10.5</v>
      </c>
      <c r="F282" s="56" t="n">
        <v>0</v>
      </c>
      <c r="G282" s="57" t="n">
        <f aca="false">D282*E282</f>
        <v>10.5</v>
      </c>
      <c r="H282" s="57" t="n">
        <f aca="false">G282*(1-F282)</f>
        <v>10.5</v>
      </c>
      <c r="I282" s="1" t="n">
        <f aca="false">MONTH(A282)</f>
        <v>2</v>
      </c>
      <c r="J282" s="57" t="n">
        <f aca="false">D282*INDEX(Справочник!$E$5:$E$16,MATCH(C282,Справочник!$A$5:$A$16,0))</f>
        <v>4.7</v>
      </c>
      <c r="K282" s="57" t="n">
        <f aca="false">D282*INDEX(Справочник!$F$5:$F$16,MATCH(C282,Справочник!$A$5:$A$16,0))</f>
        <v>0.9</v>
      </c>
    </row>
    <row r="283" customFormat="false" ht="15" hidden="false" customHeight="false" outlineLevel="0" collapsed="false">
      <c r="A283" s="53" t="n">
        <v>45715</v>
      </c>
      <c r="B283" s="54" t="s">
        <v>301</v>
      </c>
      <c r="C283" s="54" t="s">
        <v>83</v>
      </c>
      <c r="D283" s="54" t="n">
        <v>2</v>
      </c>
      <c r="E283" s="55" t="n">
        <v>11.5</v>
      </c>
      <c r="F283" s="56" t="n">
        <v>0</v>
      </c>
      <c r="G283" s="57" t="n">
        <f aca="false">D283*E283</f>
        <v>23</v>
      </c>
      <c r="H283" s="57" t="n">
        <f aca="false">G283*(1-F283)</f>
        <v>23</v>
      </c>
      <c r="I283" s="1" t="n">
        <f aca="false">MONTH(A283)</f>
        <v>2</v>
      </c>
      <c r="J283" s="57" t="n">
        <f aca="false">D283*INDEX(Справочник!$E$5:$E$16,MATCH(C283,Справочник!$A$5:$A$16,0))</f>
        <v>10.2</v>
      </c>
      <c r="K283" s="57" t="n">
        <f aca="false">D283*INDEX(Справочник!$F$5:$F$16,MATCH(C283,Справочник!$A$5:$A$16,0))</f>
        <v>1.8</v>
      </c>
    </row>
    <row r="284" customFormat="false" ht="15" hidden="false" customHeight="false" outlineLevel="0" collapsed="false">
      <c r="A284" s="53" t="n">
        <v>45715</v>
      </c>
      <c r="B284" s="54" t="s">
        <v>302</v>
      </c>
      <c r="C284" s="54" t="s">
        <v>81</v>
      </c>
      <c r="D284" s="54" t="n">
        <v>1</v>
      </c>
      <c r="E284" s="55" t="n">
        <v>29.9</v>
      </c>
      <c r="F284" s="56" t="n">
        <v>0</v>
      </c>
      <c r="G284" s="57" t="n">
        <f aca="false">D284*E284</f>
        <v>29.9</v>
      </c>
      <c r="H284" s="57" t="n">
        <f aca="false">G284*(1-F284)</f>
        <v>29.9</v>
      </c>
      <c r="I284" s="1" t="n">
        <f aca="false">MONTH(A284)</f>
        <v>2</v>
      </c>
      <c r="J284" s="57" t="n">
        <f aca="false">D284*INDEX(Справочник!$E$5:$E$16,MATCH(C284,Справочник!$A$5:$A$16,0))</f>
        <v>14.8</v>
      </c>
      <c r="K284" s="57" t="n">
        <f aca="false">D284*INDEX(Справочник!$F$5:$F$16,MATCH(C284,Справочник!$A$5:$A$16,0))</f>
        <v>2.4</v>
      </c>
    </row>
    <row r="285" customFormat="false" ht="15" hidden="false" customHeight="false" outlineLevel="0" collapsed="false">
      <c r="A285" s="53" t="n">
        <v>45716</v>
      </c>
      <c r="B285" s="54" t="s">
        <v>303</v>
      </c>
      <c r="C285" s="54" t="s">
        <v>80</v>
      </c>
      <c r="D285" s="54" t="n">
        <v>1</v>
      </c>
      <c r="E285" s="55" t="n">
        <v>9.9</v>
      </c>
      <c r="F285" s="56" t="n">
        <v>0</v>
      </c>
      <c r="G285" s="57" t="n">
        <f aca="false">D285*E285</f>
        <v>9.9</v>
      </c>
      <c r="H285" s="57" t="n">
        <f aca="false">G285*(1-F285)</f>
        <v>9.9</v>
      </c>
      <c r="I285" s="1" t="n">
        <f aca="false">MONTH(A285)</f>
        <v>2</v>
      </c>
      <c r="J285" s="57" t="n">
        <f aca="false">D285*INDEX(Справочник!$E$5:$E$16,MATCH(C285,Справочник!$A$5:$A$16,0))</f>
        <v>4.2</v>
      </c>
      <c r="K285" s="57" t="n">
        <f aca="false">D285*INDEX(Справочник!$F$5:$F$16,MATCH(C285,Справочник!$A$5:$A$16,0))</f>
        <v>0.9</v>
      </c>
    </row>
    <row r="286" customFormat="false" ht="15" hidden="false" customHeight="false" outlineLevel="0" collapsed="false">
      <c r="A286" s="53" t="n">
        <v>45716</v>
      </c>
      <c r="B286" s="54" t="s">
        <v>304</v>
      </c>
      <c r="C286" s="54" t="s">
        <v>82</v>
      </c>
      <c r="D286" s="54" t="n">
        <v>2</v>
      </c>
      <c r="E286" s="55" t="n">
        <v>32</v>
      </c>
      <c r="F286" s="56" t="n">
        <v>0</v>
      </c>
      <c r="G286" s="57" t="n">
        <f aca="false">D286*E286</f>
        <v>64</v>
      </c>
      <c r="H286" s="57" t="n">
        <f aca="false">G286*(1-F286)</f>
        <v>64</v>
      </c>
      <c r="I286" s="1" t="n">
        <f aca="false">MONTH(A286)</f>
        <v>2</v>
      </c>
      <c r="J286" s="57" t="n">
        <f aca="false">D286*INDEX(Справочник!$E$5:$E$16,MATCH(C286,Справочник!$A$5:$A$16,0))</f>
        <v>33</v>
      </c>
      <c r="K286" s="57" t="n">
        <f aca="false">D286*INDEX(Справочник!$F$5:$F$16,MATCH(C286,Справочник!$A$5:$A$16,0))</f>
        <v>4.8</v>
      </c>
    </row>
    <row r="287" customFormat="false" ht="15" hidden="false" customHeight="false" outlineLevel="0" collapsed="false">
      <c r="A287" s="53" t="n">
        <v>45716</v>
      </c>
      <c r="B287" s="54" t="s">
        <v>305</v>
      </c>
      <c r="C287" s="54" t="s">
        <v>85</v>
      </c>
      <c r="D287" s="54" t="n">
        <v>1</v>
      </c>
      <c r="E287" s="55" t="n">
        <v>6.9</v>
      </c>
      <c r="F287" s="56" t="n">
        <v>0</v>
      </c>
      <c r="G287" s="57" t="n">
        <f aca="false">D287*E287</f>
        <v>6.9</v>
      </c>
      <c r="H287" s="57" t="n">
        <f aca="false">G287*(1-F287)</f>
        <v>6.9</v>
      </c>
      <c r="I287" s="1" t="n">
        <f aca="false">MONTH(A287)</f>
        <v>2</v>
      </c>
      <c r="J287" s="57" t="n">
        <f aca="false">D287*INDEX(Справочник!$E$5:$E$16,MATCH(C287,Справочник!$A$5:$A$16,0))</f>
        <v>2.3</v>
      </c>
      <c r="K287" s="57" t="n">
        <f aca="false">D287*INDEX(Справочник!$F$5:$F$16,MATCH(C287,Справочник!$A$5:$A$16,0))</f>
        <v>0.7</v>
      </c>
    </row>
    <row r="288" customFormat="false" ht="15" hidden="false" customHeight="false" outlineLevel="0" collapsed="false">
      <c r="A288" s="53" t="n">
        <v>45718</v>
      </c>
      <c r="B288" s="54" t="s">
        <v>306</v>
      </c>
      <c r="C288" s="54" t="s">
        <v>81</v>
      </c>
      <c r="D288" s="54" t="n">
        <v>1</v>
      </c>
      <c r="E288" s="55" t="n">
        <v>29.9</v>
      </c>
      <c r="F288" s="56" t="n">
        <v>0</v>
      </c>
      <c r="G288" s="57" t="n">
        <f aca="false">D288*E288</f>
        <v>29.9</v>
      </c>
      <c r="H288" s="57" t="n">
        <f aca="false">G288*(1-F288)</f>
        <v>29.9</v>
      </c>
      <c r="I288" s="1" t="n">
        <f aca="false">MONTH(A288)</f>
        <v>3</v>
      </c>
      <c r="J288" s="57" t="n">
        <f aca="false">D288*INDEX(Справочник!$E$5:$E$16,MATCH(C288,Справочник!$A$5:$A$16,0))</f>
        <v>14.8</v>
      </c>
      <c r="K288" s="57" t="n">
        <f aca="false">D288*INDEX(Справочник!$F$5:$F$16,MATCH(C288,Справочник!$A$5:$A$16,0))</f>
        <v>2.4</v>
      </c>
    </row>
    <row r="289" customFormat="false" ht="15" hidden="false" customHeight="false" outlineLevel="0" collapsed="false">
      <c r="A289" s="53" t="n">
        <v>45718</v>
      </c>
      <c r="B289" s="54" t="s">
        <v>306</v>
      </c>
      <c r="C289" s="54" t="s">
        <v>87</v>
      </c>
      <c r="D289" s="54" t="n">
        <v>2</v>
      </c>
      <c r="E289" s="55" t="n">
        <v>5.9</v>
      </c>
      <c r="F289" s="56" t="n">
        <v>0</v>
      </c>
      <c r="G289" s="57" t="n">
        <f aca="false">D289*E289</f>
        <v>11.8</v>
      </c>
      <c r="H289" s="57" t="n">
        <f aca="false">G289*(1-F289)</f>
        <v>11.8</v>
      </c>
      <c r="I289" s="1" t="n">
        <f aca="false">MONTH(A289)</f>
        <v>3</v>
      </c>
      <c r="J289" s="57" t="n">
        <f aca="false">D289*INDEX(Справочник!$E$5:$E$16,MATCH(C289,Справочник!$A$5:$A$16,0))</f>
        <v>3.8</v>
      </c>
      <c r="K289" s="57" t="n">
        <f aca="false">D289*INDEX(Справочник!$F$5:$F$16,MATCH(C289,Справочник!$A$5:$A$16,0))</f>
        <v>1.4</v>
      </c>
    </row>
    <row r="290" customFormat="false" ht="15" hidden="false" customHeight="false" outlineLevel="0" collapsed="false">
      <c r="A290" s="53" t="n">
        <v>45718</v>
      </c>
      <c r="B290" s="54" t="s">
        <v>307</v>
      </c>
      <c r="C290" s="54" t="s">
        <v>83</v>
      </c>
      <c r="D290" s="54" t="n">
        <v>2</v>
      </c>
      <c r="E290" s="55" t="n">
        <v>11.5</v>
      </c>
      <c r="F290" s="56" t="n">
        <v>0</v>
      </c>
      <c r="G290" s="57" t="n">
        <f aca="false">D290*E290</f>
        <v>23</v>
      </c>
      <c r="H290" s="57" t="n">
        <f aca="false">G290*(1-F290)</f>
        <v>23</v>
      </c>
      <c r="I290" s="1" t="n">
        <f aca="false">MONTH(A290)</f>
        <v>3</v>
      </c>
      <c r="J290" s="57" t="n">
        <f aca="false">D290*INDEX(Справочник!$E$5:$E$16,MATCH(C290,Справочник!$A$5:$A$16,0))</f>
        <v>10.2</v>
      </c>
      <c r="K290" s="57" t="n">
        <f aca="false">D290*INDEX(Справочник!$F$5:$F$16,MATCH(C290,Справочник!$A$5:$A$16,0))</f>
        <v>1.8</v>
      </c>
    </row>
    <row r="291" customFormat="false" ht="15" hidden="false" customHeight="false" outlineLevel="0" collapsed="false">
      <c r="A291" s="53" t="n">
        <v>45718</v>
      </c>
      <c r="B291" s="54" t="s">
        <v>307</v>
      </c>
      <c r="C291" s="54" t="s">
        <v>90</v>
      </c>
      <c r="D291" s="54" t="n">
        <v>2</v>
      </c>
      <c r="E291" s="55" t="n">
        <v>4.5</v>
      </c>
      <c r="F291" s="56" t="n">
        <v>0</v>
      </c>
      <c r="G291" s="57" t="n">
        <f aca="false">D291*E291</f>
        <v>9</v>
      </c>
      <c r="H291" s="57" t="n">
        <f aca="false">G291*(1-F291)</f>
        <v>9</v>
      </c>
      <c r="I291" s="1" t="n">
        <f aca="false">MONTH(A291)</f>
        <v>3</v>
      </c>
      <c r="J291" s="57" t="n">
        <f aca="false">D291*INDEX(Справочник!$E$5:$E$16,MATCH(C291,Справочник!$A$5:$A$16,0))</f>
        <v>3.2</v>
      </c>
      <c r="K291" s="57" t="n">
        <f aca="false">D291*INDEX(Справочник!$F$5:$F$16,MATCH(C291,Справочник!$A$5:$A$16,0))</f>
        <v>5.8</v>
      </c>
    </row>
    <row r="292" customFormat="false" ht="15" hidden="false" customHeight="false" outlineLevel="0" collapsed="false">
      <c r="A292" s="53" t="n">
        <v>45719</v>
      </c>
      <c r="B292" s="54" t="s">
        <v>308</v>
      </c>
      <c r="C292" s="54" t="s">
        <v>89</v>
      </c>
      <c r="D292" s="54" t="n">
        <v>1</v>
      </c>
      <c r="E292" s="55" t="n">
        <v>24</v>
      </c>
      <c r="F292" s="56" t="n">
        <v>0</v>
      </c>
      <c r="G292" s="57" t="n">
        <f aca="false">D292*E292</f>
        <v>24</v>
      </c>
      <c r="H292" s="57" t="n">
        <f aca="false">G292*(1-F292)</f>
        <v>24</v>
      </c>
      <c r="I292" s="1" t="n">
        <f aca="false">MONTH(A292)</f>
        <v>3</v>
      </c>
      <c r="J292" s="57" t="n">
        <f aca="false">D292*INDEX(Справочник!$E$5:$E$16,MATCH(C292,Справочник!$A$5:$A$16,0))</f>
        <v>13.5</v>
      </c>
      <c r="K292" s="57" t="n">
        <f aca="false">D292*INDEX(Справочник!$F$5:$F$16,MATCH(C292,Справочник!$A$5:$A$16,0))</f>
        <v>3.8</v>
      </c>
    </row>
    <row r="293" customFormat="false" ht="15" hidden="false" customHeight="false" outlineLevel="0" collapsed="false">
      <c r="A293" s="53" t="n">
        <v>45719</v>
      </c>
      <c r="B293" s="54" t="s">
        <v>308</v>
      </c>
      <c r="C293" s="54" t="s">
        <v>87</v>
      </c>
      <c r="D293" s="54" t="n">
        <v>2</v>
      </c>
      <c r="E293" s="55" t="n">
        <v>5.9</v>
      </c>
      <c r="F293" s="56" t="n">
        <v>0</v>
      </c>
      <c r="G293" s="57" t="n">
        <f aca="false">D293*E293</f>
        <v>11.8</v>
      </c>
      <c r="H293" s="57" t="n">
        <f aca="false">G293*(1-F293)</f>
        <v>11.8</v>
      </c>
      <c r="I293" s="1" t="n">
        <f aca="false">MONTH(A293)</f>
        <v>3</v>
      </c>
      <c r="J293" s="57" t="n">
        <f aca="false">D293*INDEX(Справочник!$E$5:$E$16,MATCH(C293,Справочник!$A$5:$A$16,0))</f>
        <v>3.8</v>
      </c>
      <c r="K293" s="57" t="n">
        <f aca="false">D293*INDEX(Справочник!$F$5:$F$16,MATCH(C293,Справочник!$A$5:$A$16,0))</f>
        <v>1.4</v>
      </c>
    </row>
    <row r="294" customFormat="false" ht="15" hidden="false" customHeight="false" outlineLevel="0" collapsed="false">
      <c r="A294" s="53" t="n">
        <v>45719</v>
      </c>
      <c r="B294" s="54" t="s">
        <v>309</v>
      </c>
      <c r="C294" s="54" t="s">
        <v>80</v>
      </c>
      <c r="D294" s="54" t="n">
        <v>1</v>
      </c>
      <c r="E294" s="55" t="n">
        <v>9.9</v>
      </c>
      <c r="F294" s="56" t="n">
        <v>0</v>
      </c>
      <c r="G294" s="57" t="n">
        <f aca="false">D294*E294</f>
        <v>9.9</v>
      </c>
      <c r="H294" s="57" t="n">
        <f aca="false">G294*(1-F294)</f>
        <v>9.9</v>
      </c>
      <c r="I294" s="1" t="n">
        <f aca="false">MONTH(A294)</f>
        <v>3</v>
      </c>
      <c r="J294" s="57" t="n">
        <f aca="false">D294*INDEX(Справочник!$E$5:$E$16,MATCH(C294,Справочник!$A$5:$A$16,0))</f>
        <v>4.2</v>
      </c>
      <c r="K294" s="57" t="n">
        <f aca="false">D294*INDEX(Справочник!$F$5:$F$16,MATCH(C294,Справочник!$A$5:$A$16,0))</f>
        <v>0.9</v>
      </c>
    </row>
    <row r="295" customFormat="false" ht="15" hidden="false" customHeight="false" outlineLevel="0" collapsed="false">
      <c r="A295" s="53" t="n">
        <v>45719</v>
      </c>
      <c r="B295" s="54" t="s">
        <v>310</v>
      </c>
      <c r="C295" s="54" t="s">
        <v>84</v>
      </c>
      <c r="D295" s="54" t="n">
        <v>1</v>
      </c>
      <c r="E295" s="55" t="n">
        <v>10.5</v>
      </c>
      <c r="F295" s="56" t="n">
        <v>0</v>
      </c>
      <c r="G295" s="57" t="n">
        <f aca="false">D295*E295</f>
        <v>10.5</v>
      </c>
      <c r="H295" s="57" t="n">
        <f aca="false">G295*(1-F295)</f>
        <v>10.5</v>
      </c>
      <c r="I295" s="1" t="n">
        <f aca="false">MONTH(A295)</f>
        <v>3</v>
      </c>
      <c r="J295" s="57" t="n">
        <f aca="false">D295*INDEX(Справочник!$E$5:$E$16,MATCH(C295,Справочник!$A$5:$A$16,0))</f>
        <v>4.7</v>
      </c>
      <c r="K295" s="57" t="n">
        <f aca="false">D295*INDEX(Справочник!$F$5:$F$16,MATCH(C295,Справочник!$A$5:$A$16,0))</f>
        <v>0.9</v>
      </c>
    </row>
    <row r="296" customFormat="false" ht="15" hidden="false" customHeight="false" outlineLevel="0" collapsed="false">
      <c r="A296" s="53" t="n">
        <v>45719</v>
      </c>
      <c r="B296" s="54" t="s">
        <v>311</v>
      </c>
      <c r="C296" s="54" t="s">
        <v>91</v>
      </c>
      <c r="D296" s="54" t="n">
        <v>1</v>
      </c>
      <c r="E296" s="55" t="n">
        <v>28</v>
      </c>
      <c r="F296" s="56" t="n">
        <v>0.2</v>
      </c>
      <c r="G296" s="57" t="n">
        <f aca="false">D296*E296</f>
        <v>28</v>
      </c>
      <c r="H296" s="57" t="n">
        <f aca="false">G296*(1-F296)</f>
        <v>22.4</v>
      </c>
      <c r="I296" s="1" t="n">
        <f aca="false">MONTH(A296)</f>
        <v>3</v>
      </c>
      <c r="J296" s="57" t="n">
        <f aca="false">D296*INDEX(Справочник!$E$5:$E$16,MATCH(C296,Справочник!$A$5:$A$16,0))</f>
        <v>17.4</v>
      </c>
      <c r="K296" s="57" t="n">
        <f aca="false">D296*INDEX(Справочник!$F$5:$F$16,MATCH(C296,Справочник!$A$5:$A$16,0))</f>
        <v>7.9</v>
      </c>
    </row>
    <row r="297" customFormat="false" ht="15" hidden="false" customHeight="false" outlineLevel="0" collapsed="false">
      <c r="A297" s="53" t="n">
        <v>45719</v>
      </c>
      <c r="B297" s="54" t="s">
        <v>311</v>
      </c>
      <c r="C297" s="54" t="s">
        <v>84</v>
      </c>
      <c r="D297" s="54" t="n">
        <v>2</v>
      </c>
      <c r="E297" s="55" t="n">
        <v>10.5</v>
      </c>
      <c r="F297" s="56" t="n">
        <v>0</v>
      </c>
      <c r="G297" s="57" t="n">
        <f aca="false">D297*E297</f>
        <v>21</v>
      </c>
      <c r="H297" s="57" t="n">
        <f aca="false">G297*(1-F297)</f>
        <v>21</v>
      </c>
      <c r="I297" s="1" t="n">
        <f aca="false">MONTH(A297)</f>
        <v>3</v>
      </c>
      <c r="J297" s="57" t="n">
        <f aca="false">D297*INDEX(Справочник!$E$5:$E$16,MATCH(C297,Справочник!$A$5:$A$16,0))</f>
        <v>9.4</v>
      </c>
      <c r="K297" s="57" t="n">
        <f aca="false">D297*INDEX(Справочник!$F$5:$F$16,MATCH(C297,Справочник!$A$5:$A$16,0))</f>
        <v>1.8</v>
      </c>
    </row>
    <row r="298" customFormat="false" ht="15" hidden="false" customHeight="false" outlineLevel="0" collapsed="false">
      <c r="A298" s="53" t="n">
        <v>45719</v>
      </c>
      <c r="B298" s="54" t="s">
        <v>312</v>
      </c>
      <c r="C298" s="54" t="s">
        <v>83</v>
      </c>
      <c r="D298" s="54" t="n">
        <v>1</v>
      </c>
      <c r="E298" s="55" t="n">
        <v>11.5</v>
      </c>
      <c r="F298" s="56" t="n">
        <v>0</v>
      </c>
      <c r="G298" s="57" t="n">
        <f aca="false">D298*E298</f>
        <v>11.5</v>
      </c>
      <c r="H298" s="57" t="n">
        <f aca="false">G298*(1-F298)</f>
        <v>11.5</v>
      </c>
      <c r="I298" s="1" t="n">
        <f aca="false">MONTH(A298)</f>
        <v>3</v>
      </c>
      <c r="J298" s="57" t="n">
        <f aca="false">D298*INDEX(Справочник!$E$5:$E$16,MATCH(C298,Справочник!$A$5:$A$16,0))</f>
        <v>5.1</v>
      </c>
      <c r="K298" s="57" t="n">
        <f aca="false">D298*INDEX(Справочник!$F$5:$F$16,MATCH(C298,Справочник!$A$5:$A$16,0))</f>
        <v>0.9</v>
      </c>
    </row>
    <row r="299" customFormat="false" ht="15" hidden="false" customHeight="false" outlineLevel="0" collapsed="false">
      <c r="A299" s="53" t="n">
        <v>45719</v>
      </c>
      <c r="B299" s="54" t="s">
        <v>313</v>
      </c>
      <c r="C299" s="54" t="s">
        <v>84</v>
      </c>
      <c r="D299" s="54" t="n">
        <v>1</v>
      </c>
      <c r="E299" s="55" t="n">
        <v>10.5</v>
      </c>
      <c r="F299" s="56" t="n">
        <v>0</v>
      </c>
      <c r="G299" s="57" t="n">
        <f aca="false">D299*E299</f>
        <v>10.5</v>
      </c>
      <c r="H299" s="57" t="n">
        <f aca="false">G299*(1-F299)</f>
        <v>10.5</v>
      </c>
      <c r="I299" s="1" t="n">
        <f aca="false">MONTH(A299)</f>
        <v>3</v>
      </c>
      <c r="J299" s="57" t="n">
        <f aca="false">D299*INDEX(Справочник!$E$5:$E$16,MATCH(C299,Справочник!$A$5:$A$16,0))</f>
        <v>4.7</v>
      </c>
      <c r="K299" s="57" t="n">
        <f aca="false">D299*INDEX(Справочник!$F$5:$F$16,MATCH(C299,Справочник!$A$5:$A$16,0))</f>
        <v>0.9</v>
      </c>
    </row>
    <row r="300" customFormat="false" ht="15" hidden="false" customHeight="false" outlineLevel="0" collapsed="false">
      <c r="A300" s="53" t="n">
        <v>45719</v>
      </c>
      <c r="B300" s="54" t="s">
        <v>313</v>
      </c>
      <c r="C300" s="54" t="s">
        <v>87</v>
      </c>
      <c r="D300" s="54" t="n">
        <v>1</v>
      </c>
      <c r="E300" s="55" t="n">
        <v>5.9</v>
      </c>
      <c r="F300" s="56" t="n">
        <v>0</v>
      </c>
      <c r="G300" s="57" t="n">
        <f aca="false">D300*E300</f>
        <v>5.9</v>
      </c>
      <c r="H300" s="57" t="n">
        <f aca="false">G300*(1-F300)</f>
        <v>5.9</v>
      </c>
      <c r="I300" s="1" t="n">
        <f aca="false">MONTH(A300)</f>
        <v>3</v>
      </c>
      <c r="J300" s="57" t="n">
        <f aca="false">D300*INDEX(Справочник!$E$5:$E$16,MATCH(C300,Справочник!$A$5:$A$16,0))</f>
        <v>1.9</v>
      </c>
      <c r="K300" s="57" t="n">
        <f aca="false">D300*INDEX(Справочник!$F$5:$F$16,MATCH(C300,Справочник!$A$5:$A$16,0))</f>
        <v>0.7</v>
      </c>
    </row>
    <row r="301" customFormat="false" ht="15" hidden="false" customHeight="false" outlineLevel="0" collapsed="false">
      <c r="A301" s="53" t="n">
        <v>45720</v>
      </c>
      <c r="B301" s="54" t="s">
        <v>314</v>
      </c>
      <c r="C301" s="54" t="s">
        <v>83</v>
      </c>
      <c r="D301" s="54" t="n">
        <v>1</v>
      </c>
      <c r="E301" s="55" t="n">
        <v>11.5</v>
      </c>
      <c r="F301" s="56" t="n">
        <v>0</v>
      </c>
      <c r="G301" s="57" t="n">
        <f aca="false">D301*E301</f>
        <v>11.5</v>
      </c>
      <c r="H301" s="57" t="n">
        <f aca="false">G301*(1-F301)</f>
        <v>11.5</v>
      </c>
      <c r="I301" s="1" t="n">
        <f aca="false">MONTH(A301)</f>
        <v>3</v>
      </c>
      <c r="J301" s="57" t="n">
        <f aca="false">D301*INDEX(Справочник!$E$5:$E$16,MATCH(C301,Справочник!$A$5:$A$16,0))</f>
        <v>5.1</v>
      </c>
      <c r="K301" s="57" t="n">
        <f aca="false">D301*INDEX(Справочник!$F$5:$F$16,MATCH(C301,Справочник!$A$5:$A$16,0))</f>
        <v>0.9</v>
      </c>
    </row>
    <row r="302" customFormat="false" ht="15" hidden="false" customHeight="false" outlineLevel="0" collapsed="false">
      <c r="A302" s="53" t="n">
        <v>45720</v>
      </c>
      <c r="B302" s="54" t="s">
        <v>315</v>
      </c>
      <c r="C302" s="54" t="s">
        <v>82</v>
      </c>
      <c r="D302" s="54" t="n">
        <v>1</v>
      </c>
      <c r="E302" s="55" t="n">
        <v>32</v>
      </c>
      <c r="F302" s="56" t="n">
        <v>0</v>
      </c>
      <c r="G302" s="57" t="n">
        <f aca="false">D302*E302</f>
        <v>32</v>
      </c>
      <c r="H302" s="57" t="n">
        <f aca="false">G302*(1-F302)</f>
        <v>32</v>
      </c>
      <c r="I302" s="1" t="n">
        <f aca="false">MONTH(A302)</f>
        <v>3</v>
      </c>
      <c r="J302" s="57" t="n">
        <f aca="false">D302*INDEX(Справочник!$E$5:$E$16,MATCH(C302,Справочник!$A$5:$A$16,0))</f>
        <v>16.5</v>
      </c>
      <c r="K302" s="57" t="n">
        <f aca="false">D302*INDEX(Справочник!$F$5:$F$16,MATCH(C302,Справочник!$A$5:$A$16,0))</f>
        <v>2.4</v>
      </c>
    </row>
    <row r="303" customFormat="false" ht="15" hidden="false" customHeight="false" outlineLevel="0" collapsed="false">
      <c r="A303" s="53" t="n">
        <v>45720</v>
      </c>
      <c r="B303" s="54" t="s">
        <v>315</v>
      </c>
      <c r="C303" s="54" t="s">
        <v>90</v>
      </c>
      <c r="D303" s="54" t="n">
        <v>1</v>
      </c>
      <c r="E303" s="55" t="n">
        <v>4.5</v>
      </c>
      <c r="F303" s="56" t="n">
        <v>0</v>
      </c>
      <c r="G303" s="57" t="n">
        <f aca="false">D303*E303</f>
        <v>4.5</v>
      </c>
      <c r="H303" s="57" t="n">
        <f aca="false">G303*(1-F303)</f>
        <v>4.5</v>
      </c>
      <c r="I303" s="1" t="n">
        <f aca="false">MONTH(A303)</f>
        <v>3</v>
      </c>
      <c r="J303" s="57" t="n">
        <f aca="false">D303*INDEX(Справочник!$E$5:$E$16,MATCH(C303,Справочник!$A$5:$A$16,0))</f>
        <v>1.6</v>
      </c>
      <c r="K303" s="57" t="n">
        <f aca="false">D303*INDEX(Справочник!$F$5:$F$16,MATCH(C303,Справочник!$A$5:$A$16,0))</f>
        <v>2.9</v>
      </c>
    </row>
    <row r="304" customFormat="false" ht="15" hidden="false" customHeight="false" outlineLevel="0" collapsed="false">
      <c r="A304" s="53" t="n">
        <v>45720</v>
      </c>
      <c r="B304" s="54" t="s">
        <v>316</v>
      </c>
      <c r="C304" s="54" t="s">
        <v>82</v>
      </c>
      <c r="D304" s="54" t="n">
        <v>1</v>
      </c>
      <c r="E304" s="55" t="n">
        <v>32</v>
      </c>
      <c r="F304" s="56" t="n">
        <v>0</v>
      </c>
      <c r="G304" s="57" t="n">
        <f aca="false">D304*E304</f>
        <v>32</v>
      </c>
      <c r="H304" s="57" t="n">
        <f aca="false">G304*(1-F304)</f>
        <v>32</v>
      </c>
      <c r="I304" s="1" t="n">
        <f aca="false">MONTH(A304)</f>
        <v>3</v>
      </c>
      <c r="J304" s="57" t="n">
        <f aca="false">D304*INDEX(Справочник!$E$5:$E$16,MATCH(C304,Справочник!$A$5:$A$16,0))</f>
        <v>16.5</v>
      </c>
      <c r="K304" s="57" t="n">
        <f aca="false">D304*INDEX(Справочник!$F$5:$F$16,MATCH(C304,Справочник!$A$5:$A$16,0))</f>
        <v>2.4</v>
      </c>
    </row>
    <row r="305" customFormat="false" ht="15" hidden="false" customHeight="false" outlineLevel="0" collapsed="false">
      <c r="A305" s="53" t="n">
        <v>45720</v>
      </c>
      <c r="B305" s="54" t="s">
        <v>316</v>
      </c>
      <c r="C305" s="54" t="s">
        <v>81</v>
      </c>
      <c r="D305" s="54" t="n">
        <v>2</v>
      </c>
      <c r="E305" s="55" t="n">
        <v>29.9</v>
      </c>
      <c r="F305" s="56" t="n">
        <v>0</v>
      </c>
      <c r="G305" s="57" t="n">
        <f aca="false">D305*E305</f>
        <v>59.8</v>
      </c>
      <c r="H305" s="57" t="n">
        <f aca="false">G305*(1-F305)</f>
        <v>59.8</v>
      </c>
      <c r="I305" s="1" t="n">
        <f aca="false">MONTH(A305)</f>
        <v>3</v>
      </c>
      <c r="J305" s="57" t="n">
        <f aca="false">D305*INDEX(Справочник!$E$5:$E$16,MATCH(C305,Справочник!$A$5:$A$16,0))</f>
        <v>29.6</v>
      </c>
      <c r="K305" s="57" t="n">
        <f aca="false">D305*INDEX(Справочник!$F$5:$F$16,MATCH(C305,Справочник!$A$5:$A$16,0))</f>
        <v>4.8</v>
      </c>
    </row>
    <row r="306" customFormat="false" ht="15" hidden="false" customHeight="false" outlineLevel="0" collapsed="false">
      <c r="A306" s="53" t="n">
        <v>45721</v>
      </c>
      <c r="B306" s="54" t="s">
        <v>317</v>
      </c>
      <c r="C306" s="54" t="s">
        <v>80</v>
      </c>
      <c r="D306" s="54" t="n">
        <v>1</v>
      </c>
      <c r="E306" s="55" t="n">
        <v>9.9</v>
      </c>
      <c r="F306" s="56" t="n">
        <v>0</v>
      </c>
      <c r="G306" s="57" t="n">
        <f aca="false">D306*E306</f>
        <v>9.9</v>
      </c>
      <c r="H306" s="57" t="n">
        <f aca="false">G306*(1-F306)</f>
        <v>9.9</v>
      </c>
      <c r="I306" s="1" t="n">
        <f aca="false">MONTH(A306)</f>
        <v>3</v>
      </c>
      <c r="J306" s="57" t="n">
        <f aca="false">D306*INDEX(Справочник!$E$5:$E$16,MATCH(C306,Справочник!$A$5:$A$16,0))</f>
        <v>4.2</v>
      </c>
      <c r="K306" s="57" t="n">
        <f aca="false">D306*INDEX(Справочник!$F$5:$F$16,MATCH(C306,Справочник!$A$5:$A$16,0))</f>
        <v>0.9</v>
      </c>
    </row>
    <row r="307" customFormat="false" ht="15" hidden="false" customHeight="false" outlineLevel="0" collapsed="false">
      <c r="A307" s="53" t="n">
        <v>45721</v>
      </c>
      <c r="B307" s="54" t="s">
        <v>318</v>
      </c>
      <c r="C307" s="54" t="s">
        <v>80</v>
      </c>
      <c r="D307" s="54" t="n">
        <v>2</v>
      </c>
      <c r="E307" s="55" t="n">
        <v>9.9</v>
      </c>
      <c r="F307" s="56" t="n">
        <v>0</v>
      </c>
      <c r="G307" s="57" t="n">
        <f aca="false">D307*E307</f>
        <v>19.8</v>
      </c>
      <c r="H307" s="57" t="n">
        <f aca="false">G307*(1-F307)</f>
        <v>19.8</v>
      </c>
      <c r="I307" s="1" t="n">
        <f aca="false">MONTH(A307)</f>
        <v>3</v>
      </c>
      <c r="J307" s="57" t="n">
        <f aca="false">D307*INDEX(Справочник!$E$5:$E$16,MATCH(C307,Справочник!$A$5:$A$16,0))</f>
        <v>8.4</v>
      </c>
      <c r="K307" s="57" t="n">
        <f aca="false">D307*INDEX(Справочник!$F$5:$F$16,MATCH(C307,Справочник!$A$5:$A$16,0))</f>
        <v>1.8</v>
      </c>
    </row>
    <row r="308" customFormat="false" ht="15" hidden="false" customHeight="false" outlineLevel="0" collapsed="false">
      <c r="A308" s="53" t="n">
        <v>45721</v>
      </c>
      <c r="B308" s="54" t="s">
        <v>318</v>
      </c>
      <c r="C308" s="54" t="s">
        <v>86</v>
      </c>
      <c r="D308" s="54" t="n">
        <v>1</v>
      </c>
      <c r="E308" s="55" t="n">
        <v>7.5</v>
      </c>
      <c r="F308" s="56" t="n">
        <v>0</v>
      </c>
      <c r="G308" s="57" t="n">
        <f aca="false">D308*E308</f>
        <v>7.5</v>
      </c>
      <c r="H308" s="57" t="n">
        <f aca="false">G308*(1-F308)</f>
        <v>7.5</v>
      </c>
      <c r="I308" s="1" t="n">
        <f aca="false">MONTH(A308)</f>
        <v>3</v>
      </c>
      <c r="J308" s="57" t="n">
        <f aca="false">D308*INDEX(Справочник!$E$5:$E$16,MATCH(C308,Справочник!$A$5:$A$16,0))</f>
        <v>2.6</v>
      </c>
      <c r="K308" s="57" t="n">
        <f aca="false">D308*INDEX(Справочник!$F$5:$F$16,MATCH(C308,Справочник!$A$5:$A$16,0))</f>
        <v>0.7</v>
      </c>
    </row>
    <row r="309" customFormat="false" ht="15" hidden="false" customHeight="false" outlineLevel="0" collapsed="false">
      <c r="A309" s="53" t="n">
        <v>45721</v>
      </c>
      <c r="B309" s="54" t="s">
        <v>319</v>
      </c>
      <c r="C309" s="54" t="s">
        <v>88</v>
      </c>
      <c r="D309" s="54" t="n">
        <v>1</v>
      </c>
      <c r="E309" s="55" t="n">
        <v>39</v>
      </c>
      <c r="F309" s="56" t="n">
        <v>0</v>
      </c>
      <c r="G309" s="57" t="n">
        <f aca="false">D309*E309</f>
        <v>39</v>
      </c>
      <c r="H309" s="57" t="n">
        <f aca="false">G309*(1-F309)</f>
        <v>39</v>
      </c>
      <c r="I309" s="1" t="n">
        <f aca="false">MONTH(A309)</f>
        <v>3</v>
      </c>
      <c r="J309" s="57" t="n">
        <f aca="false">D309*INDEX(Справочник!$E$5:$E$16,MATCH(C309,Справочник!$A$5:$A$16,0))</f>
        <v>24</v>
      </c>
      <c r="K309" s="57" t="n">
        <f aca="false">D309*INDEX(Справочник!$F$5:$F$16,MATCH(C309,Справочник!$A$5:$A$16,0))</f>
        <v>4.2</v>
      </c>
    </row>
    <row r="310" customFormat="false" ht="15" hidden="false" customHeight="false" outlineLevel="0" collapsed="false">
      <c r="A310" s="53" t="n">
        <v>45722</v>
      </c>
      <c r="B310" s="54" t="s">
        <v>320</v>
      </c>
      <c r="C310" s="54" t="s">
        <v>83</v>
      </c>
      <c r="D310" s="54" t="n">
        <v>3</v>
      </c>
      <c r="E310" s="55" t="n">
        <v>11.5</v>
      </c>
      <c r="F310" s="56" t="n">
        <v>0</v>
      </c>
      <c r="G310" s="57" t="n">
        <f aca="false">D310*E310</f>
        <v>34.5</v>
      </c>
      <c r="H310" s="57" t="n">
        <f aca="false">G310*(1-F310)</f>
        <v>34.5</v>
      </c>
      <c r="I310" s="1" t="n">
        <f aca="false">MONTH(A310)</f>
        <v>3</v>
      </c>
      <c r="J310" s="57" t="n">
        <f aca="false">D310*INDEX(Справочник!$E$5:$E$16,MATCH(C310,Справочник!$A$5:$A$16,0))</f>
        <v>15.3</v>
      </c>
      <c r="K310" s="57" t="n">
        <f aca="false">D310*INDEX(Справочник!$F$5:$F$16,MATCH(C310,Справочник!$A$5:$A$16,0))</f>
        <v>2.7</v>
      </c>
    </row>
    <row r="311" customFormat="false" ht="15" hidden="false" customHeight="false" outlineLevel="0" collapsed="false">
      <c r="A311" s="53" t="n">
        <v>45722</v>
      </c>
      <c r="B311" s="54" t="s">
        <v>321</v>
      </c>
      <c r="C311" s="54" t="s">
        <v>81</v>
      </c>
      <c r="D311" s="54" t="n">
        <v>2</v>
      </c>
      <c r="E311" s="55" t="n">
        <v>29.9</v>
      </c>
      <c r="F311" s="56" t="n">
        <v>0</v>
      </c>
      <c r="G311" s="57" t="n">
        <f aca="false">D311*E311</f>
        <v>59.8</v>
      </c>
      <c r="H311" s="57" t="n">
        <f aca="false">G311*(1-F311)</f>
        <v>59.8</v>
      </c>
      <c r="I311" s="1" t="n">
        <f aca="false">MONTH(A311)</f>
        <v>3</v>
      </c>
      <c r="J311" s="57" t="n">
        <f aca="false">D311*INDEX(Справочник!$E$5:$E$16,MATCH(C311,Справочник!$A$5:$A$16,0))</f>
        <v>29.6</v>
      </c>
      <c r="K311" s="57" t="n">
        <f aca="false">D311*INDEX(Справочник!$F$5:$F$16,MATCH(C311,Справочник!$A$5:$A$16,0))</f>
        <v>4.8</v>
      </c>
    </row>
    <row r="312" customFormat="false" ht="15" hidden="false" customHeight="false" outlineLevel="0" collapsed="false">
      <c r="A312" s="53" t="n">
        <v>45723</v>
      </c>
      <c r="B312" s="54" t="s">
        <v>322</v>
      </c>
      <c r="C312" s="54" t="s">
        <v>87</v>
      </c>
      <c r="D312" s="54" t="n">
        <v>1</v>
      </c>
      <c r="E312" s="55" t="n">
        <v>5.9</v>
      </c>
      <c r="F312" s="56" t="n">
        <v>0</v>
      </c>
      <c r="G312" s="57" t="n">
        <f aca="false">D312*E312</f>
        <v>5.9</v>
      </c>
      <c r="H312" s="57" t="n">
        <f aca="false">G312*(1-F312)</f>
        <v>5.9</v>
      </c>
      <c r="I312" s="1" t="n">
        <f aca="false">MONTH(A312)</f>
        <v>3</v>
      </c>
      <c r="J312" s="57" t="n">
        <f aca="false">D312*INDEX(Справочник!$E$5:$E$16,MATCH(C312,Справочник!$A$5:$A$16,0))</f>
        <v>1.9</v>
      </c>
      <c r="K312" s="57" t="n">
        <f aca="false">D312*INDEX(Справочник!$F$5:$F$16,MATCH(C312,Справочник!$A$5:$A$16,0))</f>
        <v>0.7</v>
      </c>
    </row>
    <row r="313" customFormat="false" ht="15" hidden="false" customHeight="false" outlineLevel="0" collapsed="false">
      <c r="A313" s="53" t="n">
        <v>45723</v>
      </c>
      <c r="B313" s="54" t="s">
        <v>322</v>
      </c>
      <c r="C313" s="54" t="s">
        <v>84</v>
      </c>
      <c r="D313" s="54" t="n">
        <v>3</v>
      </c>
      <c r="E313" s="55" t="n">
        <v>10.5</v>
      </c>
      <c r="F313" s="56" t="n">
        <v>0</v>
      </c>
      <c r="G313" s="57" t="n">
        <f aca="false">D313*E313</f>
        <v>31.5</v>
      </c>
      <c r="H313" s="57" t="n">
        <f aca="false">G313*(1-F313)</f>
        <v>31.5</v>
      </c>
      <c r="I313" s="1" t="n">
        <f aca="false">MONTH(A313)</f>
        <v>3</v>
      </c>
      <c r="J313" s="57" t="n">
        <f aca="false">D313*INDEX(Справочник!$E$5:$E$16,MATCH(C313,Справочник!$A$5:$A$16,0))</f>
        <v>14.1</v>
      </c>
      <c r="K313" s="57" t="n">
        <f aca="false">D313*INDEX(Справочник!$F$5:$F$16,MATCH(C313,Справочник!$A$5:$A$16,0))</f>
        <v>2.7</v>
      </c>
    </row>
    <row r="314" customFormat="false" ht="15" hidden="false" customHeight="false" outlineLevel="0" collapsed="false">
      <c r="A314" s="53" t="n">
        <v>45723</v>
      </c>
      <c r="B314" s="54" t="s">
        <v>323</v>
      </c>
      <c r="C314" s="54" t="s">
        <v>83</v>
      </c>
      <c r="D314" s="54" t="n">
        <v>1</v>
      </c>
      <c r="E314" s="55" t="n">
        <v>11.5</v>
      </c>
      <c r="F314" s="56" t="n">
        <v>0</v>
      </c>
      <c r="G314" s="57" t="n">
        <f aca="false">D314*E314</f>
        <v>11.5</v>
      </c>
      <c r="H314" s="57" t="n">
        <f aca="false">G314*(1-F314)</f>
        <v>11.5</v>
      </c>
      <c r="I314" s="1" t="n">
        <f aca="false">MONTH(A314)</f>
        <v>3</v>
      </c>
      <c r="J314" s="57" t="n">
        <f aca="false">D314*INDEX(Справочник!$E$5:$E$16,MATCH(C314,Справочник!$A$5:$A$16,0))</f>
        <v>5.1</v>
      </c>
      <c r="K314" s="57" t="n">
        <f aca="false">D314*INDEX(Справочник!$F$5:$F$16,MATCH(C314,Справочник!$A$5:$A$16,0))</f>
        <v>0.9</v>
      </c>
    </row>
    <row r="315" customFormat="false" ht="15" hidden="false" customHeight="false" outlineLevel="0" collapsed="false">
      <c r="A315" s="53" t="n">
        <v>45723</v>
      </c>
      <c r="B315" s="54" t="s">
        <v>323</v>
      </c>
      <c r="C315" s="54" t="s">
        <v>81</v>
      </c>
      <c r="D315" s="54" t="n">
        <v>1</v>
      </c>
      <c r="E315" s="55" t="n">
        <v>29.9</v>
      </c>
      <c r="F315" s="56" t="n">
        <v>0</v>
      </c>
      <c r="G315" s="57" t="n">
        <f aca="false">D315*E315</f>
        <v>29.9</v>
      </c>
      <c r="H315" s="57" t="n">
        <f aca="false">G315*(1-F315)</f>
        <v>29.9</v>
      </c>
      <c r="I315" s="1" t="n">
        <f aca="false">MONTH(A315)</f>
        <v>3</v>
      </c>
      <c r="J315" s="57" t="n">
        <f aca="false">D315*INDEX(Справочник!$E$5:$E$16,MATCH(C315,Справочник!$A$5:$A$16,0))</f>
        <v>14.8</v>
      </c>
      <c r="K315" s="57" t="n">
        <f aca="false">D315*INDEX(Справочник!$F$5:$F$16,MATCH(C315,Справочник!$A$5:$A$16,0))</f>
        <v>2.4</v>
      </c>
    </row>
    <row r="316" customFormat="false" ht="15" hidden="false" customHeight="false" outlineLevel="0" collapsed="false">
      <c r="A316" s="53" t="n">
        <v>45723</v>
      </c>
      <c r="B316" s="54" t="s">
        <v>323</v>
      </c>
      <c r="C316" s="54" t="s">
        <v>82</v>
      </c>
      <c r="D316" s="54" t="n">
        <v>1</v>
      </c>
      <c r="E316" s="55" t="n">
        <v>32</v>
      </c>
      <c r="F316" s="56" t="n">
        <v>0</v>
      </c>
      <c r="G316" s="57" t="n">
        <f aca="false">D316*E316</f>
        <v>32</v>
      </c>
      <c r="H316" s="57" t="n">
        <f aca="false">G316*(1-F316)</f>
        <v>32</v>
      </c>
      <c r="I316" s="1" t="n">
        <f aca="false">MONTH(A316)</f>
        <v>3</v>
      </c>
      <c r="J316" s="57" t="n">
        <f aca="false">D316*INDEX(Справочник!$E$5:$E$16,MATCH(C316,Справочник!$A$5:$A$16,0))</f>
        <v>16.5</v>
      </c>
      <c r="K316" s="57" t="n">
        <f aca="false">D316*INDEX(Справочник!$F$5:$F$16,MATCH(C316,Справочник!$A$5:$A$16,0))</f>
        <v>2.4</v>
      </c>
    </row>
    <row r="317" customFormat="false" ht="15" hidden="false" customHeight="false" outlineLevel="0" collapsed="false">
      <c r="A317" s="53" t="n">
        <v>45723</v>
      </c>
      <c r="B317" s="54" t="s">
        <v>324</v>
      </c>
      <c r="C317" s="54" t="s">
        <v>91</v>
      </c>
      <c r="D317" s="54" t="n">
        <v>1</v>
      </c>
      <c r="E317" s="55" t="n">
        <v>28</v>
      </c>
      <c r="F317" s="56" t="n">
        <v>0</v>
      </c>
      <c r="G317" s="57" t="n">
        <f aca="false">D317*E317</f>
        <v>28</v>
      </c>
      <c r="H317" s="57" t="n">
        <f aca="false">G317*(1-F317)</f>
        <v>28</v>
      </c>
      <c r="I317" s="1" t="n">
        <f aca="false">MONTH(A317)</f>
        <v>3</v>
      </c>
      <c r="J317" s="57" t="n">
        <f aca="false">D317*INDEX(Справочник!$E$5:$E$16,MATCH(C317,Справочник!$A$5:$A$16,0))</f>
        <v>17.4</v>
      </c>
      <c r="K317" s="57" t="n">
        <f aca="false">D317*INDEX(Справочник!$F$5:$F$16,MATCH(C317,Справочник!$A$5:$A$16,0))</f>
        <v>7.9</v>
      </c>
    </row>
    <row r="318" customFormat="false" ht="15" hidden="false" customHeight="false" outlineLevel="0" collapsed="false">
      <c r="A318" s="53" t="n">
        <v>45724</v>
      </c>
      <c r="B318" s="54" t="s">
        <v>325</v>
      </c>
      <c r="C318" s="54" t="s">
        <v>84</v>
      </c>
      <c r="D318" s="54" t="n">
        <v>2</v>
      </c>
      <c r="E318" s="55" t="n">
        <v>10.5</v>
      </c>
      <c r="F318" s="56" t="n">
        <v>0</v>
      </c>
      <c r="G318" s="57" t="n">
        <f aca="false">D318*E318</f>
        <v>21</v>
      </c>
      <c r="H318" s="57" t="n">
        <f aca="false">G318*(1-F318)</f>
        <v>21</v>
      </c>
      <c r="I318" s="1" t="n">
        <f aca="false">MONTH(A318)</f>
        <v>3</v>
      </c>
      <c r="J318" s="57" t="n">
        <f aca="false">D318*INDEX(Справочник!$E$5:$E$16,MATCH(C318,Справочник!$A$5:$A$16,0))</f>
        <v>9.4</v>
      </c>
      <c r="K318" s="57" t="n">
        <f aca="false">D318*INDEX(Справочник!$F$5:$F$16,MATCH(C318,Справочник!$A$5:$A$16,0))</f>
        <v>1.8</v>
      </c>
    </row>
    <row r="319" customFormat="false" ht="15" hidden="false" customHeight="false" outlineLevel="0" collapsed="false">
      <c r="A319" s="53" t="n">
        <v>45724</v>
      </c>
      <c r="B319" s="54" t="s">
        <v>325</v>
      </c>
      <c r="C319" s="54" t="s">
        <v>91</v>
      </c>
      <c r="D319" s="54" t="n">
        <v>1</v>
      </c>
      <c r="E319" s="55" t="n">
        <v>28</v>
      </c>
      <c r="F319" s="56" t="n">
        <v>0.2</v>
      </c>
      <c r="G319" s="57" t="n">
        <f aca="false">D319*E319</f>
        <v>28</v>
      </c>
      <c r="H319" s="57" t="n">
        <f aca="false">G319*(1-F319)</f>
        <v>22.4</v>
      </c>
      <c r="I319" s="1" t="n">
        <f aca="false">MONTH(A319)</f>
        <v>3</v>
      </c>
      <c r="J319" s="57" t="n">
        <f aca="false">D319*INDEX(Справочник!$E$5:$E$16,MATCH(C319,Справочник!$A$5:$A$16,0))</f>
        <v>17.4</v>
      </c>
      <c r="K319" s="57" t="n">
        <f aca="false">D319*INDEX(Справочник!$F$5:$F$16,MATCH(C319,Справочник!$A$5:$A$16,0))</f>
        <v>7.9</v>
      </c>
    </row>
    <row r="320" customFormat="false" ht="15" hidden="false" customHeight="false" outlineLevel="0" collapsed="false">
      <c r="A320" s="53" t="n">
        <v>45724</v>
      </c>
      <c r="B320" s="54" t="s">
        <v>325</v>
      </c>
      <c r="C320" s="54" t="s">
        <v>86</v>
      </c>
      <c r="D320" s="54" t="n">
        <v>1</v>
      </c>
      <c r="E320" s="55" t="n">
        <v>7.5</v>
      </c>
      <c r="F320" s="56" t="n">
        <v>0</v>
      </c>
      <c r="G320" s="57" t="n">
        <f aca="false">D320*E320</f>
        <v>7.5</v>
      </c>
      <c r="H320" s="57" t="n">
        <f aca="false">G320*(1-F320)</f>
        <v>7.5</v>
      </c>
      <c r="I320" s="1" t="n">
        <f aca="false">MONTH(A320)</f>
        <v>3</v>
      </c>
      <c r="J320" s="57" t="n">
        <f aca="false">D320*INDEX(Справочник!$E$5:$E$16,MATCH(C320,Справочник!$A$5:$A$16,0))</f>
        <v>2.6</v>
      </c>
      <c r="K320" s="57" t="n">
        <f aca="false">D320*INDEX(Справочник!$F$5:$F$16,MATCH(C320,Справочник!$A$5:$A$16,0))</f>
        <v>0.7</v>
      </c>
    </row>
    <row r="321" customFormat="false" ht="15" hidden="false" customHeight="false" outlineLevel="0" collapsed="false">
      <c r="A321" s="53" t="n">
        <v>45724</v>
      </c>
      <c r="B321" s="54" t="s">
        <v>326</v>
      </c>
      <c r="C321" s="54" t="s">
        <v>81</v>
      </c>
      <c r="D321" s="54" t="n">
        <v>1</v>
      </c>
      <c r="E321" s="55" t="n">
        <v>29.9</v>
      </c>
      <c r="F321" s="56" t="n">
        <v>0</v>
      </c>
      <c r="G321" s="57" t="n">
        <f aca="false">D321*E321</f>
        <v>29.9</v>
      </c>
      <c r="H321" s="57" t="n">
        <f aca="false">G321*(1-F321)</f>
        <v>29.9</v>
      </c>
      <c r="I321" s="1" t="n">
        <f aca="false">MONTH(A321)</f>
        <v>3</v>
      </c>
      <c r="J321" s="57" t="n">
        <f aca="false">D321*INDEX(Справочник!$E$5:$E$16,MATCH(C321,Справочник!$A$5:$A$16,0))</f>
        <v>14.8</v>
      </c>
      <c r="K321" s="57" t="n">
        <f aca="false">D321*INDEX(Справочник!$F$5:$F$16,MATCH(C321,Справочник!$A$5:$A$16,0))</f>
        <v>2.4</v>
      </c>
    </row>
    <row r="322" customFormat="false" ht="15" hidden="false" customHeight="false" outlineLevel="0" collapsed="false">
      <c r="A322" s="53" t="n">
        <v>45724</v>
      </c>
      <c r="B322" s="54" t="s">
        <v>326</v>
      </c>
      <c r="C322" s="54" t="s">
        <v>80</v>
      </c>
      <c r="D322" s="54" t="n">
        <v>1</v>
      </c>
      <c r="E322" s="55" t="n">
        <v>9.9</v>
      </c>
      <c r="F322" s="56" t="n">
        <v>0</v>
      </c>
      <c r="G322" s="57" t="n">
        <f aca="false">D322*E322</f>
        <v>9.9</v>
      </c>
      <c r="H322" s="57" t="n">
        <f aca="false">G322*(1-F322)</f>
        <v>9.9</v>
      </c>
      <c r="I322" s="1" t="n">
        <f aca="false">MONTH(A322)</f>
        <v>3</v>
      </c>
      <c r="J322" s="57" t="n">
        <f aca="false">D322*INDEX(Справочник!$E$5:$E$16,MATCH(C322,Справочник!$A$5:$A$16,0))</f>
        <v>4.2</v>
      </c>
      <c r="K322" s="57" t="n">
        <f aca="false">D322*INDEX(Справочник!$F$5:$F$16,MATCH(C322,Справочник!$A$5:$A$16,0))</f>
        <v>0.9</v>
      </c>
    </row>
    <row r="323" customFormat="false" ht="15" hidden="false" customHeight="false" outlineLevel="0" collapsed="false">
      <c r="A323" s="53" t="n">
        <v>45725</v>
      </c>
      <c r="B323" s="54" t="s">
        <v>327</v>
      </c>
      <c r="C323" s="54" t="s">
        <v>80</v>
      </c>
      <c r="D323" s="54" t="n">
        <v>2</v>
      </c>
      <c r="E323" s="55" t="n">
        <v>9.9</v>
      </c>
      <c r="F323" s="56" t="n">
        <v>0</v>
      </c>
      <c r="G323" s="57" t="n">
        <f aca="false">D323*E323</f>
        <v>19.8</v>
      </c>
      <c r="H323" s="57" t="n">
        <f aca="false">G323*(1-F323)</f>
        <v>19.8</v>
      </c>
      <c r="I323" s="1" t="n">
        <f aca="false">MONTH(A323)</f>
        <v>3</v>
      </c>
      <c r="J323" s="57" t="n">
        <f aca="false">D323*INDEX(Справочник!$E$5:$E$16,MATCH(C323,Справочник!$A$5:$A$16,0))</f>
        <v>8.4</v>
      </c>
      <c r="K323" s="57" t="n">
        <f aca="false">D323*INDEX(Справочник!$F$5:$F$16,MATCH(C323,Справочник!$A$5:$A$16,0))</f>
        <v>1.8</v>
      </c>
    </row>
    <row r="324" customFormat="false" ht="15" hidden="false" customHeight="false" outlineLevel="0" collapsed="false">
      <c r="A324" s="53" t="n">
        <v>45725</v>
      </c>
      <c r="B324" s="54" t="s">
        <v>328</v>
      </c>
      <c r="C324" s="54" t="s">
        <v>90</v>
      </c>
      <c r="D324" s="54" t="n">
        <v>1</v>
      </c>
      <c r="E324" s="55" t="n">
        <v>4.5</v>
      </c>
      <c r="F324" s="56" t="n">
        <v>0</v>
      </c>
      <c r="G324" s="57" t="n">
        <f aca="false">D324*E324</f>
        <v>4.5</v>
      </c>
      <c r="H324" s="57" t="n">
        <f aca="false">G324*(1-F324)</f>
        <v>4.5</v>
      </c>
      <c r="I324" s="1" t="n">
        <f aca="false">MONTH(A324)</f>
        <v>3</v>
      </c>
      <c r="J324" s="57" t="n">
        <f aca="false">D324*INDEX(Справочник!$E$5:$E$16,MATCH(C324,Справочник!$A$5:$A$16,0))</f>
        <v>1.6</v>
      </c>
      <c r="K324" s="57" t="n">
        <f aca="false">D324*INDEX(Справочник!$F$5:$F$16,MATCH(C324,Справочник!$A$5:$A$16,0))</f>
        <v>2.9</v>
      </c>
    </row>
    <row r="325" customFormat="false" ht="15" hidden="false" customHeight="false" outlineLevel="0" collapsed="false">
      <c r="A325" s="53" t="n">
        <v>45725</v>
      </c>
      <c r="B325" s="54" t="s">
        <v>329</v>
      </c>
      <c r="C325" s="54" t="s">
        <v>83</v>
      </c>
      <c r="D325" s="54" t="n">
        <v>1</v>
      </c>
      <c r="E325" s="55" t="n">
        <v>11.5</v>
      </c>
      <c r="F325" s="56" t="n">
        <v>0</v>
      </c>
      <c r="G325" s="57" t="n">
        <f aca="false">D325*E325</f>
        <v>11.5</v>
      </c>
      <c r="H325" s="57" t="n">
        <f aca="false">G325*(1-F325)</f>
        <v>11.5</v>
      </c>
      <c r="I325" s="1" t="n">
        <f aca="false">MONTH(A325)</f>
        <v>3</v>
      </c>
      <c r="J325" s="57" t="n">
        <f aca="false">D325*INDEX(Справочник!$E$5:$E$16,MATCH(C325,Справочник!$A$5:$A$16,0))</f>
        <v>5.1</v>
      </c>
      <c r="K325" s="57" t="n">
        <f aca="false">D325*INDEX(Справочник!$F$5:$F$16,MATCH(C325,Справочник!$A$5:$A$16,0))</f>
        <v>0.9</v>
      </c>
    </row>
    <row r="326" customFormat="false" ht="15" hidden="false" customHeight="false" outlineLevel="0" collapsed="false">
      <c r="A326" s="53" t="n">
        <v>45726</v>
      </c>
      <c r="B326" s="54" t="s">
        <v>330</v>
      </c>
      <c r="C326" s="54" t="s">
        <v>80</v>
      </c>
      <c r="D326" s="54" t="n">
        <v>1</v>
      </c>
      <c r="E326" s="55" t="n">
        <v>9.9</v>
      </c>
      <c r="F326" s="56" t="n">
        <v>0</v>
      </c>
      <c r="G326" s="57" t="n">
        <f aca="false">D326*E326</f>
        <v>9.9</v>
      </c>
      <c r="H326" s="57" t="n">
        <f aca="false">G326*(1-F326)</f>
        <v>9.9</v>
      </c>
      <c r="I326" s="1" t="n">
        <f aca="false">MONTH(A326)</f>
        <v>3</v>
      </c>
      <c r="J326" s="57" t="n">
        <f aca="false">D326*INDEX(Справочник!$E$5:$E$16,MATCH(C326,Справочник!$A$5:$A$16,0))</f>
        <v>4.2</v>
      </c>
      <c r="K326" s="57" t="n">
        <f aca="false">D326*INDEX(Справочник!$F$5:$F$16,MATCH(C326,Справочник!$A$5:$A$16,0))</f>
        <v>0.9</v>
      </c>
    </row>
    <row r="327" customFormat="false" ht="15" hidden="false" customHeight="false" outlineLevel="0" collapsed="false">
      <c r="A327" s="53" t="n">
        <v>45726</v>
      </c>
      <c r="B327" s="54" t="s">
        <v>330</v>
      </c>
      <c r="C327" s="54" t="s">
        <v>84</v>
      </c>
      <c r="D327" s="54" t="n">
        <v>1</v>
      </c>
      <c r="E327" s="55" t="n">
        <v>10.5</v>
      </c>
      <c r="F327" s="56" t="n">
        <v>0</v>
      </c>
      <c r="G327" s="57" t="n">
        <f aca="false">D327*E327</f>
        <v>10.5</v>
      </c>
      <c r="H327" s="57" t="n">
        <f aca="false">G327*(1-F327)</f>
        <v>10.5</v>
      </c>
      <c r="I327" s="1" t="n">
        <f aca="false">MONTH(A327)</f>
        <v>3</v>
      </c>
      <c r="J327" s="57" t="n">
        <f aca="false">D327*INDEX(Справочник!$E$5:$E$16,MATCH(C327,Справочник!$A$5:$A$16,0))</f>
        <v>4.7</v>
      </c>
      <c r="K327" s="57" t="n">
        <f aca="false">D327*INDEX(Справочник!$F$5:$F$16,MATCH(C327,Справочник!$A$5:$A$16,0))</f>
        <v>0.9</v>
      </c>
    </row>
    <row r="328" customFormat="false" ht="15" hidden="false" customHeight="false" outlineLevel="0" collapsed="false">
      <c r="A328" s="53" t="n">
        <v>45726</v>
      </c>
      <c r="B328" s="54" t="s">
        <v>331</v>
      </c>
      <c r="C328" s="54" t="s">
        <v>83</v>
      </c>
      <c r="D328" s="54" t="n">
        <v>1</v>
      </c>
      <c r="E328" s="55" t="n">
        <v>11.5</v>
      </c>
      <c r="F328" s="56" t="n">
        <v>0</v>
      </c>
      <c r="G328" s="57" t="n">
        <f aca="false">D328*E328</f>
        <v>11.5</v>
      </c>
      <c r="H328" s="57" t="n">
        <f aca="false">G328*(1-F328)</f>
        <v>11.5</v>
      </c>
      <c r="I328" s="1" t="n">
        <f aca="false">MONTH(A328)</f>
        <v>3</v>
      </c>
      <c r="J328" s="57" t="n">
        <f aca="false">D328*INDEX(Справочник!$E$5:$E$16,MATCH(C328,Справочник!$A$5:$A$16,0))</f>
        <v>5.1</v>
      </c>
      <c r="K328" s="57" t="n">
        <f aca="false">D328*INDEX(Справочник!$F$5:$F$16,MATCH(C328,Справочник!$A$5:$A$16,0))</f>
        <v>0.9</v>
      </c>
    </row>
    <row r="329" customFormat="false" ht="15" hidden="false" customHeight="false" outlineLevel="0" collapsed="false">
      <c r="A329" s="53" t="n">
        <v>45726</v>
      </c>
      <c r="B329" s="54" t="s">
        <v>332</v>
      </c>
      <c r="C329" s="54" t="s">
        <v>83</v>
      </c>
      <c r="D329" s="54" t="n">
        <v>1</v>
      </c>
      <c r="E329" s="55" t="n">
        <v>11.5</v>
      </c>
      <c r="F329" s="56" t="n">
        <v>0</v>
      </c>
      <c r="G329" s="57" t="n">
        <f aca="false">D329*E329</f>
        <v>11.5</v>
      </c>
      <c r="H329" s="57" t="n">
        <f aca="false">G329*(1-F329)</f>
        <v>11.5</v>
      </c>
      <c r="I329" s="1" t="n">
        <f aca="false">MONTH(A329)</f>
        <v>3</v>
      </c>
      <c r="J329" s="57" t="n">
        <f aca="false">D329*INDEX(Справочник!$E$5:$E$16,MATCH(C329,Справочник!$A$5:$A$16,0))</f>
        <v>5.1</v>
      </c>
      <c r="K329" s="57" t="n">
        <f aca="false">D329*INDEX(Справочник!$F$5:$F$16,MATCH(C329,Справочник!$A$5:$A$16,0))</f>
        <v>0.9</v>
      </c>
    </row>
    <row r="330" customFormat="false" ht="15" hidden="false" customHeight="false" outlineLevel="0" collapsed="false">
      <c r="A330" s="53" t="n">
        <v>45726</v>
      </c>
      <c r="B330" s="54" t="s">
        <v>333</v>
      </c>
      <c r="C330" s="54" t="s">
        <v>91</v>
      </c>
      <c r="D330" s="54" t="n">
        <v>1</v>
      </c>
      <c r="E330" s="55" t="n">
        <v>28</v>
      </c>
      <c r="F330" s="56" t="n">
        <v>0</v>
      </c>
      <c r="G330" s="57" t="n">
        <f aca="false">D330*E330</f>
        <v>28</v>
      </c>
      <c r="H330" s="57" t="n">
        <f aca="false">G330*(1-F330)</f>
        <v>28</v>
      </c>
      <c r="I330" s="1" t="n">
        <f aca="false">MONTH(A330)</f>
        <v>3</v>
      </c>
      <c r="J330" s="57" t="n">
        <f aca="false">D330*INDEX(Справочник!$E$5:$E$16,MATCH(C330,Справочник!$A$5:$A$16,0))</f>
        <v>17.4</v>
      </c>
      <c r="K330" s="57" t="n">
        <f aca="false">D330*INDEX(Справочник!$F$5:$F$16,MATCH(C330,Справочник!$A$5:$A$16,0))</f>
        <v>7.9</v>
      </c>
    </row>
    <row r="331" customFormat="false" ht="15" hidden="false" customHeight="false" outlineLevel="0" collapsed="false">
      <c r="A331" s="53" t="n">
        <v>45726</v>
      </c>
      <c r="B331" s="54" t="s">
        <v>333</v>
      </c>
      <c r="C331" s="54" t="s">
        <v>81</v>
      </c>
      <c r="D331" s="54" t="n">
        <v>2</v>
      </c>
      <c r="E331" s="55" t="n">
        <v>29.9</v>
      </c>
      <c r="F331" s="56" t="n">
        <v>0</v>
      </c>
      <c r="G331" s="57" t="n">
        <f aca="false">D331*E331</f>
        <v>59.8</v>
      </c>
      <c r="H331" s="57" t="n">
        <f aca="false">G331*(1-F331)</f>
        <v>59.8</v>
      </c>
      <c r="I331" s="1" t="n">
        <f aca="false">MONTH(A331)</f>
        <v>3</v>
      </c>
      <c r="J331" s="57" t="n">
        <f aca="false">D331*INDEX(Справочник!$E$5:$E$16,MATCH(C331,Справочник!$A$5:$A$16,0))</f>
        <v>29.6</v>
      </c>
      <c r="K331" s="57" t="n">
        <f aca="false">D331*INDEX(Справочник!$F$5:$F$16,MATCH(C331,Справочник!$A$5:$A$16,0))</f>
        <v>4.8</v>
      </c>
    </row>
    <row r="332" customFormat="false" ht="15" hidden="false" customHeight="false" outlineLevel="0" collapsed="false">
      <c r="A332" s="53" t="n">
        <v>45727</v>
      </c>
      <c r="B332" s="54" t="s">
        <v>334</v>
      </c>
      <c r="C332" s="54" t="s">
        <v>83</v>
      </c>
      <c r="D332" s="54" t="n">
        <v>2</v>
      </c>
      <c r="E332" s="55" t="n">
        <v>11.5</v>
      </c>
      <c r="F332" s="56" t="n">
        <v>0</v>
      </c>
      <c r="G332" s="57" t="n">
        <f aca="false">D332*E332</f>
        <v>23</v>
      </c>
      <c r="H332" s="57" t="n">
        <f aca="false">G332*(1-F332)</f>
        <v>23</v>
      </c>
      <c r="I332" s="1" t="n">
        <f aca="false">MONTH(A332)</f>
        <v>3</v>
      </c>
      <c r="J332" s="57" t="n">
        <f aca="false">D332*INDEX(Справочник!$E$5:$E$16,MATCH(C332,Справочник!$A$5:$A$16,0))</f>
        <v>10.2</v>
      </c>
      <c r="K332" s="57" t="n">
        <f aca="false">D332*INDEX(Справочник!$F$5:$F$16,MATCH(C332,Справочник!$A$5:$A$16,0))</f>
        <v>1.8</v>
      </c>
    </row>
    <row r="333" customFormat="false" ht="15" hidden="false" customHeight="false" outlineLevel="0" collapsed="false">
      <c r="A333" s="53" t="n">
        <v>45727</v>
      </c>
      <c r="B333" s="54" t="s">
        <v>335</v>
      </c>
      <c r="C333" s="54" t="s">
        <v>83</v>
      </c>
      <c r="D333" s="54" t="n">
        <v>1</v>
      </c>
      <c r="E333" s="55" t="n">
        <v>11.5</v>
      </c>
      <c r="F333" s="56" t="n">
        <v>0</v>
      </c>
      <c r="G333" s="57" t="n">
        <f aca="false">D333*E333</f>
        <v>11.5</v>
      </c>
      <c r="H333" s="57" t="n">
        <f aca="false">G333*(1-F333)</f>
        <v>11.5</v>
      </c>
      <c r="I333" s="1" t="n">
        <f aca="false">MONTH(A333)</f>
        <v>3</v>
      </c>
      <c r="J333" s="57" t="n">
        <f aca="false">D333*INDEX(Справочник!$E$5:$E$16,MATCH(C333,Справочник!$A$5:$A$16,0))</f>
        <v>5.1</v>
      </c>
      <c r="K333" s="57" t="n">
        <f aca="false">D333*INDEX(Справочник!$F$5:$F$16,MATCH(C333,Справочник!$A$5:$A$16,0))</f>
        <v>0.9</v>
      </c>
    </row>
    <row r="334" customFormat="false" ht="15" hidden="false" customHeight="false" outlineLevel="0" collapsed="false">
      <c r="A334" s="53" t="n">
        <v>45727</v>
      </c>
      <c r="B334" s="54" t="s">
        <v>335</v>
      </c>
      <c r="C334" s="54" t="s">
        <v>82</v>
      </c>
      <c r="D334" s="54" t="n">
        <v>3</v>
      </c>
      <c r="E334" s="55" t="n">
        <v>32</v>
      </c>
      <c r="F334" s="56" t="n">
        <v>0</v>
      </c>
      <c r="G334" s="57" t="n">
        <f aca="false">D334*E334</f>
        <v>96</v>
      </c>
      <c r="H334" s="57" t="n">
        <f aca="false">G334*(1-F334)</f>
        <v>96</v>
      </c>
      <c r="I334" s="1" t="n">
        <f aca="false">MONTH(A334)</f>
        <v>3</v>
      </c>
      <c r="J334" s="57" t="n">
        <f aca="false">D334*INDEX(Справочник!$E$5:$E$16,MATCH(C334,Справочник!$A$5:$A$16,0))</f>
        <v>49.5</v>
      </c>
      <c r="K334" s="57" t="n">
        <f aca="false">D334*INDEX(Справочник!$F$5:$F$16,MATCH(C334,Справочник!$A$5:$A$16,0))</f>
        <v>7.2</v>
      </c>
    </row>
    <row r="335" customFormat="false" ht="15" hidden="false" customHeight="false" outlineLevel="0" collapsed="false">
      <c r="A335" s="53" t="n">
        <v>45727</v>
      </c>
      <c r="B335" s="54" t="s">
        <v>336</v>
      </c>
      <c r="C335" s="54" t="s">
        <v>80</v>
      </c>
      <c r="D335" s="54" t="n">
        <v>1</v>
      </c>
      <c r="E335" s="55" t="n">
        <v>9.9</v>
      </c>
      <c r="F335" s="56" t="n">
        <v>0</v>
      </c>
      <c r="G335" s="57" t="n">
        <f aca="false">D335*E335</f>
        <v>9.9</v>
      </c>
      <c r="H335" s="57" t="n">
        <f aca="false">G335*(1-F335)</f>
        <v>9.9</v>
      </c>
      <c r="I335" s="1" t="n">
        <f aca="false">MONTH(A335)</f>
        <v>3</v>
      </c>
      <c r="J335" s="57" t="n">
        <f aca="false">D335*INDEX(Справочник!$E$5:$E$16,MATCH(C335,Справочник!$A$5:$A$16,0))</f>
        <v>4.2</v>
      </c>
      <c r="K335" s="57" t="n">
        <f aca="false">D335*INDEX(Справочник!$F$5:$F$16,MATCH(C335,Справочник!$A$5:$A$16,0))</f>
        <v>0.9</v>
      </c>
    </row>
    <row r="336" customFormat="false" ht="15" hidden="false" customHeight="false" outlineLevel="0" collapsed="false">
      <c r="A336" s="53" t="n">
        <v>45727</v>
      </c>
      <c r="B336" s="54" t="s">
        <v>337</v>
      </c>
      <c r="C336" s="54" t="s">
        <v>90</v>
      </c>
      <c r="D336" s="54" t="n">
        <v>1</v>
      </c>
      <c r="E336" s="55" t="n">
        <v>4.5</v>
      </c>
      <c r="F336" s="56" t="n">
        <v>0</v>
      </c>
      <c r="G336" s="57" t="n">
        <f aca="false">D336*E336</f>
        <v>4.5</v>
      </c>
      <c r="H336" s="57" t="n">
        <f aca="false">G336*(1-F336)</f>
        <v>4.5</v>
      </c>
      <c r="I336" s="1" t="n">
        <f aca="false">MONTH(A336)</f>
        <v>3</v>
      </c>
      <c r="J336" s="57" t="n">
        <f aca="false">D336*INDEX(Справочник!$E$5:$E$16,MATCH(C336,Справочник!$A$5:$A$16,0))</f>
        <v>1.6</v>
      </c>
      <c r="K336" s="57" t="n">
        <f aca="false">D336*INDEX(Справочник!$F$5:$F$16,MATCH(C336,Справочник!$A$5:$A$16,0))</f>
        <v>2.9</v>
      </c>
    </row>
    <row r="337" customFormat="false" ht="15" hidden="false" customHeight="false" outlineLevel="0" collapsed="false">
      <c r="A337" s="53" t="n">
        <v>45728</v>
      </c>
      <c r="B337" s="54" t="s">
        <v>338</v>
      </c>
      <c r="C337" s="54" t="s">
        <v>81</v>
      </c>
      <c r="D337" s="54" t="n">
        <v>1</v>
      </c>
      <c r="E337" s="55" t="n">
        <v>29.9</v>
      </c>
      <c r="F337" s="56" t="n">
        <v>0</v>
      </c>
      <c r="G337" s="57" t="n">
        <f aca="false">D337*E337</f>
        <v>29.9</v>
      </c>
      <c r="H337" s="57" t="n">
        <f aca="false">G337*(1-F337)</f>
        <v>29.9</v>
      </c>
      <c r="I337" s="1" t="n">
        <f aca="false">MONTH(A337)</f>
        <v>3</v>
      </c>
      <c r="J337" s="57" t="n">
        <f aca="false">D337*INDEX(Справочник!$E$5:$E$16,MATCH(C337,Справочник!$A$5:$A$16,0))</f>
        <v>14.8</v>
      </c>
      <c r="K337" s="57" t="n">
        <f aca="false">D337*INDEX(Справочник!$F$5:$F$16,MATCH(C337,Справочник!$A$5:$A$16,0))</f>
        <v>2.4</v>
      </c>
    </row>
    <row r="338" customFormat="false" ht="15" hidden="false" customHeight="false" outlineLevel="0" collapsed="false">
      <c r="A338" s="53" t="n">
        <v>45728</v>
      </c>
      <c r="B338" s="54" t="s">
        <v>338</v>
      </c>
      <c r="C338" s="54" t="s">
        <v>82</v>
      </c>
      <c r="D338" s="54" t="n">
        <v>1</v>
      </c>
      <c r="E338" s="55" t="n">
        <v>32</v>
      </c>
      <c r="F338" s="56" t="n">
        <v>0</v>
      </c>
      <c r="G338" s="57" t="n">
        <f aca="false">D338*E338</f>
        <v>32</v>
      </c>
      <c r="H338" s="57" t="n">
        <f aca="false">G338*(1-F338)</f>
        <v>32</v>
      </c>
      <c r="I338" s="1" t="n">
        <f aca="false">MONTH(A338)</f>
        <v>3</v>
      </c>
      <c r="J338" s="57" t="n">
        <f aca="false">D338*INDEX(Справочник!$E$5:$E$16,MATCH(C338,Справочник!$A$5:$A$16,0))</f>
        <v>16.5</v>
      </c>
      <c r="K338" s="57" t="n">
        <f aca="false">D338*INDEX(Справочник!$F$5:$F$16,MATCH(C338,Справочник!$A$5:$A$16,0))</f>
        <v>2.4</v>
      </c>
    </row>
    <row r="339" customFormat="false" ht="15" hidden="false" customHeight="false" outlineLevel="0" collapsed="false">
      <c r="A339" s="53" t="n">
        <v>45728</v>
      </c>
      <c r="B339" s="54" t="s">
        <v>339</v>
      </c>
      <c r="C339" s="54" t="s">
        <v>83</v>
      </c>
      <c r="D339" s="54" t="n">
        <v>2</v>
      </c>
      <c r="E339" s="55" t="n">
        <v>11.5</v>
      </c>
      <c r="F339" s="56" t="n">
        <v>0</v>
      </c>
      <c r="G339" s="57" t="n">
        <f aca="false">D339*E339</f>
        <v>23</v>
      </c>
      <c r="H339" s="57" t="n">
        <f aca="false">G339*(1-F339)</f>
        <v>23</v>
      </c>
      <c r="I339" s="1" t="n">
        <f aca="false">MONTH(A339)</f>
        <v>3</v>
      </c>
      <c r="J339" s="57" t="n">
        <f aca="false">D339*INDEX(Справочник!$E$5:$E$16,MATCH(C339,Справочник!$A$5:$A$16,0))</f>
        <v>10.2</v>
      </c>
      <c r="K339" s="57" t="n">
        <f aca="false">D339*INDEX(Справочник!$F$5:$F$16,MATCH(C339,Справочник!$A$5:$A$16,0))</f>
        <v>1.8</v>
      </c>
    </row>
    <row r="340" customFormat="false" ht="15" hidden="false" customHeight="false" outlineLevel="0" collapsed="false">
      <c r="A340" s="53" t="n">
        <v>45728</v>
      </c>
      <c r="B340" s="54" t="s">
        <v>339</v>
      </c>
      <c r="C340" s="54" t="s">
        <v>91</v>
      </c>
      <c r="D340" s="54" t="n">
        <v>1</v>
      </c>
      <c r="E340" s="55" t="n">
        <v>28</v>
      </c>
      <c r="F340" s="56" t="n">
        <v>0.2</v>
      </c>
      <c r="G340" s="57" t="n">
        <f aca="false">D340*E340</f>
        <v>28</v>
      </c>
      <c r="H340" s="57" t="n">
        <f aca="false">G340*(1-F340)</f>
        <v>22.4</v>
      </c>
      <c r="I340" s="1" t="n">
        <f aca="false">MONTH(A340)</f>
        <v>3</v>
      </c>
      <c r="J340" s="57" t="n">
        <f aca="false">D340*INDEX(Справочник!$E$5:$E$16,MATCH(C340,Справочник!$A$5:$A$16,0))</f>
        <v>17.4</v>
      </c>
      <c r="K340" s="57" t="n">
        <f aca="false">D340*INDEX(Справочник!$F$5:$F$16,MATCH(C340,Справочник!$A$5:$A$16,0))</f>
        <v>7.9</v>
      </c>
    </row>
    <row r="341" customFormat="false" ht="15" hidden="false" customHeight="false" outlineLevel="0" collapsed="false">
      <c r="A341" s="53" t="n">
        <v>45729</v>
      </c>
      <c r="B341" s="54" t="s">
        <v>340</v>
      </c>
      <c r="C341" s="54" t="s">
        <v>83</v>
      </c>
      <c r="D341" s="54" t="n">
        <v>1</v>
      </c>
      <c r="E341" s="55" t="n">
        <v>11.5</v>
      </c>
      <c r="F341" s="56" t="n">
        <v>0</v>
      </c>
      <c r="G341" s="57" t="n">
        <f aca="false">D341*E341</f>
        <v>11.5</v>
      </c>
      <c r="H341" s="57" t="n">
        <f aca="false">G341*(1-F341)</f>
        <v>11.5</v>
      </c>
      <c r="I341" s="1" t="n">
        <f aca="false">MONTH(A341)</f>
        <v>3</v>
      </c>
      <c r="J341" s="57" t="n">
        <f aca="false">D341*INDEX(Справочник!$E$5:$E$16,MATCH(C341,Справочник!$A$5:$A$16,0))</f>
        <v>5.1</v>
      </c>
      <c r="K341" s="57" t="n">
        <f aca="false">D341*INDEX(Справочник!$F$5:$F$16,MATCH(C341,Справочник!$A$5:$A$16,0))</f>
        <v>0.9</v>
      </c>
    </row>
    <row r="342" customFormat="false" ht="15" hidden="false" customHeight="false" outlineLevel="0" collapsed="false">
      <c r="A342" s="53" t="n">
        <v>45729</v>
      </c>
      <c r="B342" s="54" t="s">
        <v>341</v>
      </c>
      <c r="C342" s="54" t="s">
        <v>83</v>
      </c>
      <c r="D342" s="54" t="n">
        <v>3</v>
      </c>
      <c r="E342" s="55" t="n">
        <v>11.5</v>
      </c>
      <c r="F342" s="56" t="n">
        <v>0</v>
      </c>
      <c r="G342" s="57" t="n">
        <f aca="false">D342*E342</f>
        <v>34.5</v>
      </c>
      <c r="H342" s="57" t="n">
        <f aca="false">G342*(1-F342)</f>
        <v>34.5</v>
      </c>
      <c r="I342" s="1" t="n">
        <f aca="false">MONTH(A342)</f>
        <v>3</v>
      </c>
      <c r="J342" s="57" t="n">
        <f aca="false">D342*INDEX(Справочник!$E$5:$E$16,MATCH(C342,Справочник!$A$5:$A$16,0))</f>
        <v>15.3</v>
      </c>
      <c r="K342" s="57" t="n">
        <f aca="false">D342*INDEX(Справочник!$F$5:$F$16,MATCH(C342,Справочник!$A$5:$A$16,0))</f>
        <v>2.7</v>
      </c>
    </row>
    <row r="343" customFormat="false" ht="15" hidden="false" customHeight="false" outlineLevel="0" collapsed="false">
      <c r="A343" s="53" t="n">
        <v>45729</v>
      </c>
      <c r="B343" s="54" t="s">
        <v>341</v>
      </c>
      <c r="C343" s="54" t="s">
        <v>80</v>
      </c>
      <c r="D343" s="54" t="n">
        <v>3</v>
      </c>
      <c r="E343" s="55" t="n">
        <v>9.9</v>
      </c>
      <c r="F343" s="56" t="n">
        <v>0</v>
      </c>
      <c r="G343" s="57" t="n">
        <f aca="false">D343*E343</f>
        <v>29.7</v>
      </c>
      <c r="H343" s="57" t="n">
        <f aca="false">G343*(1-F343)</f>
        <v>29.7</v>
      </c>
      <c r="I343" s="1" t="n">
        <f aca="false">MONTH(A343)</f>
        <v>3</v>
      </c>
      <c r="J343" s="57" t="n">
        <f aca="false">D343*INDEX(Справочник!$E$5:$E$16,MATCH(C343,Справочник!$A$5:$A$16,0))</f>
        <v>12.6</v>
      </c>
      <c r="K343" s="57" t="n">
        <f aca="false">D343*INDEX(Справочник!$F$5:$F$16,MATCH(C343,Справочник!$A$5:$A$16,0))</f>
        <v>2.7</v>
      </c>
    </row>
    <row r="344" customFormat="false" ht="15" hidden="false" customHeight="false" outlineLevel="0" collapsed="false">
      <c r="A344" s="53" t="n">
        <v>45729</v>
      </c>
      <c r="B344" s="54" t="s">
        <v>342</v>
      </c>
      <c r="C344" s="54" t="s">
        <v>83</v>
      </c>
      <c r="D344" s="54" t="n">
        <v>1</v>
      </c>
      <c r="E344" s="55" t="n">
        <v>11.5</v>
      </c>
      <c r="F344" s="56" t="n">
        <v>0</v>
      </c>
      <c r="G344" s="57" t="n">
        <f aca="false">D344*E344</f>
        <v>11.5</v>
      </c>
      <c r="H344" s="57" t="n">
        <f aca="false">G344*(1-F344)</f>
        <v>11.5</v>
      </c>
      <c r="I344" s="1" t="n">
        <f aca="false">MONTH(A344)</f>
        <v>3</v>
      </c>
      <c r="J344" s="57" t="n">
        <f aca="false">D344*INDEX(Справочник!$E$5:$E$16,MATCH(C344,Справочник!$A$5:$A$16,0))</f>
        <v>5.1</v>
      </c>
      <c r="K344" s="57" t="n">
        <f aca="false">D344*INDEX(Справочник!$F$5:$F$16,MATCH(C344,Справочник!$A$5:$A$16,0))</f>
        <v>0.9</v>
      </c>
    </row>
    <row r="345" customFormat="false" ht="15" hidden="false" customHeight="false" outlineLevel="0" collapsed="false">
      <c r="A345" s="53" t="n">
        <v>45730</v>
      </c>
      <c r="B345" s="54" t="s">
        <v>343</v>
      </c>
      <c r="C345" s="54" t="s">
        <v>91</v>
      </c>
      <c r="D345" s="54" t="n">
        <v>1</v>
      </c>
      <c r="E345" s="55" t="n">
        <v>28</v>
      </c>
      <c r="F345" s="56" t="n">
        <v>0.2</v>
      </c>
      <c r="G345" s="57" t="n">
        <f aca="false">D345*E345</f>
        <v>28</v>
      </c>
      <c r="H345" s="57" t="n">
        <f aca="false">G345*(1-F345)</f>
        <v>22.4</v>
      </c>
      <c r="I345" s="1" t="n">
        <f aca="false">MONTH(A345)</f>
        <v>3</v>
      </c>
      <c r="J345" s="57" t="n">
        <f aca="false">D345*INDEX(Справочник!$E$5:$E$16,MATCH(C345,Справочник!$A$5:$A$16,0))</f>
        <v>17.4</v>
      </c>
      <c r="K345" s="57" t="n">
        <f aca="false">D345*INDEX(Справочник!$F$5:$F$16,MATCH(C345,Справочник!$A$5:$A$16,0))</f>
        <v>7.9</v>
      </c>
    </row>
    <row r="346" customFormat="false" ht="15" hidden="false" customHeight="false" outlineLevel="0" collapsed="false">
      <c r="A346" s="53" t="n">
        <v>45730</v>
      </c>
      <c r="B346" s="54" t="s">
        <v>344</v>
      </c>
      <c r="C346" s="54" t="s">
        <v>81</v>
      </c>
      <c r="D346" s="54" t="n">
        <v>2</v>
      </c>
      <c r="E346" s="55" t="n">
        <v>29.9</v>
      </c>
      <c r="F346" s="56" t="n">
        <v>0</v>
      </c>
      <c r="G346" s="57" t="n">
        <f aca="false">D346*E346</f>
        <v>59.8</v>
      </c>
      <c r="H346" s="57" t="n">
        <f aca="false">G346*(1-F346)</f>
        <v>59.8</v>
      </c>
      <c r="I346" s="1" t="n">
        <f aca="false">MONTH(A346)</f>
        <v>3</v>
      </c>
      <c r="J346" s="57" t="n">
        <f aca="false">D346*INDEX(Справочник!$E$5:$E$16,MATCH(C346,Справочник!$A$5:$A$16,0))</f>
        <v>29.6</v>
      </c>
      <c r="K346" s="57" t="n">
        <f aca="false">D346*INDEX(Справочник!$F$5:$F$16,MATCH(C346,Справочник!$A$5:$A$16,0))</f>
        <v>4.8</v>
      </c>
    </row>
    <row r="347" customFormat="false" ht="15" hidden="false" customHeight="false" outlineLevel="0" collapsed="false">
      <c r="A347" s="53" t="n">
        <v>45730</v>
      </c>
      <c r="B347" s="54" t="s">
        <v>345</v>
      </c>
      <c r="C347" s="54" t="s">
        <v>88</v>
      </c>
      <c r="D347" s="54" t="n">
        <v>1</v>
      </c>
      <c r="E347" s="55" t="n">
        <v>39</v>
      </c>
      <c r="F347" s="56" t="n">
        <v>0</v>
      </c>
      <c r="G347" s="57" t="n">
        <f aca="false">D347*E347</f>
        <v>39</v>
      </c>
      <c r="H347" s="57" t="n">
        <f aca="false">G347*(1-F347)</f>
        <v>39</v>
      </c>
      <c r="I347" s="1" t="n">
        <f aca="false">MONTH(A347)</f>
        <v>3</v>
      </c>
      <c r="J347" s="57" t="n">
        <f aca="false">D347*INDEX(Справочник!$E$5:$E$16,MATCH(C347,Справочник!$A$5:$A$16,0))</f>
        <v>24</v>
      </c>
      <c r="K347" s="57" t="n">
        <f aca="false">D347*INDEX(Справочник!$F$5:$F$16,MATCH(C347,Справочник!$A$5:$A$16,0))</f>
        <v>4.2</v>
      </c>
    </row>
    <row r="348" customFormat="false" ht="15" hidden="false" customHeight="false" outlineLevel="0" collapsed="false">
      <c r="A348" s="53" t="n">
        <v>45730</v>
      </c>
      <c r="B348" s="54" t="s">
        <v>346</v>
      </c>
      <c r="C348" s="54" t="s">
        <v>87</v>
      </c>
      <c r="D348" s="54" t="n">
        <v>1</v>
      </c>
      <c r="E348" s="55" t="n">
        <v>5.9</v>
      </c>
      <c r="F348" s="56" t="n">
        <v>0</v>
      </c>
      <c r="G348" s="57" t="n">
        <f aca="false">D348*E348</f>
        <v>5.9</v>
      </c>
      <c r="H348" s="57" t="n">
        <f aca="false">G348*(1-F348)</f>
        <v>5.9</v>
      </c>
      <c r="I348" s="1" t="n">
        <f aca="false">MONTH(A348)</f>
        <v>3</v>
      </c>
      <c r="J348" s="57" t="n">
        <f aca="false">D348*INDEX(Справочник!$E$5:$E$16,MATCH(C348,Справочник!$A$5:$A$16,0))</f>
        <v>1.9</v>
      </c>
      <c r="K348" s="57" t="n">
        <f aca="false">D348*INDEX(Справочник!$F$5:$F$16,MATCH(C348,Справочник!$A$5:$A$16,0))</f>
        <v>0.7</v>
      </c>
    </row>
    <row r="349" customFormat="false" ht="15" hidden="false" customHeight="false" outlineLevel="0" collapsed="false">
      <c r="A349" s="53" t="n">
        <v>45730</v>
      </c>
      <c r="B349" s="54" t="s">
        <v>346</v>
      </c>
      <c r="C349" s="54" t="s">
        <v>83</v>
      </c>
      <c r="D349" s="54" t="n">
        <v>2</v>
      </c>
      <c r="E349" s="55" t="n">
        <v>11.5</v>
      </c>
      <c r="F349" s="56" t="n">
        <v>0</v>
      </c>
      <c r="G349" s="57" t="n">
        <f aca="false">D349*E349</f>
        <v>23</v>
      </c>
      <c r="H349" s="57" t="n">
        <f aca="false">G349*(1-F349)</f>
        <v>23</v>
      </c>
      <c r="I349" s="1" t="n">
        <f aca="false">MONTH(A349)</f>
        <v>3</v>
      </c>
      <c r="J349" s="57" t="n">
        <f aca="false">D349*INDEX(Справочник!$E$5:$E$16,MATCH(C349,Справочник!$A$5:$A$16,0))</f>
        <v>10.2</v>
      </c>
      <c r="K349" s="57" t="n">
        <f aca="false">D349*INDEX(Справочник!$F$5:$F$16,MATCH(C349,Справочник!$A$5:$A$16,0))</f>
        <v>1.8</v>
      </c>
    </row>
    <row r="350" customFormat="false" ht="15" hidden="false" customHeight="false" outlineLevel="0" collapsed="false">
      <c r="A350" s="53" t="n">
        <v>45731</v>
      </c>
      <c r="B350" s="54" t="s">
        <v>347</v>
      </c>
      <c r="C350" s="54" t="s">
        <v>90</v>
      </c>
      <c r="D350" s="54" t="n">
        <v>2</v>
      </c>
      <c r="E350" s="55" t="n">
        <v>4.5</v>
      </c>
      <c r="F350" s="56" t="n">
        <v>0</v>
      </c>
      <c r="G350" s="57" t="n">
        <f aca="false">D350*E350</f>
        <v>9</v>
      </c>
      <c r="H350" s="57" t="n">
        <f aca="false">G350*(1-F350)</f>
        <v>9</v>
      </c>
      <c r="I350" s="1" t="n">
        <f aca="false">MONTH(A350)</f>
        <v>3</v>
      </c>
      <c r="J350" s="57" t="n">
        <f aca="false">D350*INDEX(Справочник!$E$5:$E$16,MATCH(C350,Справочник!$A$5:$A$16,0))</f>
        <v>3.2</v>
      </c>
      <c r="K350" s="57" t="n">
        <f aca="false">D350*INDEX(Справочник!$F$5:$F$16,MATCH(C350,Справочник!$A$5:$A$16,0))</f>
        <v>5.8</v>
      </c>
    </row>
    <row r="351" customFormat="false" ht="15" hidden="false" customHeight="false" outlineLevel="0" collapsed="false">
      <c r="A351" s="53" t="n">
        <v>45731</v>
      </c>
      <c r="B351" s="54" t="s">
        <v>348</v>
      </c>
      <c r="C351" s="54" t="s">
        <v>82</v>
      </c>
      <c r="D351" s="54" t="n">
        <v>1</v>
      </c>
      <c r="E351" s="55" t="n">
        <v>32</v>
      </c>
      <c r="F351" s="56" t="n">
        <v>0</v>
      </c>
      <c r="G351" s="57" t="n">
        <f aca="false">D351*E351</f>
        <v>32</v>
      </c>
      <c r="H351" s="57" t="n">
        <f aca="false">G351*(1-F351)</f>
        <v>32</v>
      </c>
      <c r="I351" s="1" t="n">
        <f aca="false">MONTH(A351)</f>
        <v>3</v>
      </c>
      <c r="J351" s="57" t="n">
        <f aca="false">D351*INDEX(Справочник!$E$5:$E$16,MATCH(C351,Справочник!$A$5:$A$16,0))</f>
        <v>16.5</v>
      </c>
      <c r="K351" s="57" t="n">
        <f aca="false">D351*INDEX(Справочник!$F$5:$F$16,MATCH(C351,Справочник!$A$5:$A$16,0))</f>
        <v>2.4</v>
      </c>
    </row>
    <row r="352" customFormat="false" ht="15" hidden="false" customHeight="false" outlineLevel="0" collapsed="false">
      <c r="A352" s="53" t="n">
        <v>45731</v>
      </c>
      <c r="B352" s="54" t="s">
        <v>348</v>
      </c>
      <c r="C352" s="54" t="s">
        <v>81</v>
      </c>
      <c r="D352" s="54" t="n">
        <v>1</v>
      </c>
      <c r="E352" s="55" t="n">
        <v>29.9</v>
      </c>
      <c r="F352" s="56" t="n">
        <v>0</v>
      </c>
      <c r="G352" s="57" t="n">
        <f aca="false">D352*E352</f>
        <v>29.9</v>
      </c>
      <c r="H352" s="57" t="n">
        <f aca="false">G352*(1-F352)</f>
        <v>29.9</v>
      </c>
      <c r="I352" s="1" t="n">
        <f aca="false">MONTH(A352)</f>
        <v>3</v>
      </c>
      <c r="J352" s="57" t="n">
        <f aca="false">D352*INDEX(Справочник!$E$5:$E$16,MATCH(C352,Справочник!$A$5:$A$16,0))</f>
        <v>14.8</v>
      </c>
      <c r="K352" s="57" t="n">
        <f aca="false">D352*INDEX(Справочник!$F$5:$F$16,MATCH(C352,Справочник!$A$5:$A$16,0))</f>
        <v>2.4</v>
      </c>
    </row>
    <row r="353" customFormat="false" ht="15" hidden="false" customHeight="false" outlineLevel="0" collapsed="false">
      <c r="A353" s="53" t="n">
        <v>45731</v>
      </c>
      <c r="B353" s="54" t="s">
        <v>349</v>
      </c>
      <c r="C353" s="54" t="s">
        <v>88</v>
      </c>
      <c r="D353" s="54" t="n">
        <v>1</v>
      </c>
      <c r="E353" s="55" t="n">
        <v>39</v>
      </c>
      <c r="F353" s="56" t="n">
        <v>0</v>
      </c>
      <c r="G353" s="57" t="n">
        <f aca="false">D353*E353</f>
        <v>39</v>
      </c>
      <c r="H353" s="57" t="n">
        <f aca="false">G353*(1-F353)</f>
        <v>39</v>
      </c>
      <c r="I353" s="1" t="n">
        <f aca="false">MONTH(A353)</f>
        <v>3</v>
      </c>
      <c r="J353" s="57" t="n">
        <f aca="false">D353*INDEX(Справочник!$E$5:$E$16,MATCH(C353,Справочник!$A$5:$A$16,0))</f>
        <v>24</v>
      </c>
      <c r="K353" s="57" t="n">
        <f aca="false">D353*INDEX(Справочник!$F$5:$F$16,MATCH(C353,Справочник!$A$5:$A$16,0))</f>
        <v>4.2</v>
      </c>
    </row>
    <row r="354" customFormat="false" ht="15" hidden="false" customHeight="false" outlineLevel="0" collapsed="false">
      <c r="A354" s="53" t="n">
        <v>45732</v>
      </c>
      <c r="B354" s="54" t="s">
        <v>350</v>
      </c>
      <c r="C354" s="54" t="s">
        <v>80</v>
      </c>
      <c r="D354" s="54" t="n">
        <v>1</v>
      </c>
      <c r="E354" s="55" t="n">
        <v>9.9</v>
      </c>
      <c r="F354" s="56" t="n">
        <v>0</v>
      </c>
      <c r="G354" s="57" t="n">
        <f aca="false">D354*E354</f>
        <v>9.9</v>
      </c>
      <c r="H354" s="57" t="n">
        <f aca="false">G354*(1-F354)</f>
        <v>9.9</v>
      </c>
      <c r="I354" s="1" t="n">
        <f aca="false">MONTH(A354)</f>
        <v>3</v>
      </c>
      <c r="J354" s="57" t="n">
        <f aca="false">D354*INDEX(Справочник!$E$5:$E$16,MATCH(C354,Справочник!$A$5:$A$16,0))</f>
        <v>4.2</v>
      </c>
      <c r="K354" s="57" t="n">
        <f aca="false">D354*INDEX(Справочник!$F$5:$F$16,MATCH(C354,Справочник!$A$5:$A$16,0))</f>
        <v>0.9</v>
      </c>
    </row>
    <row r="355" customFormat="false" ht="15" hidden="false" customHeight="false" outlineLevel="0" collapsed="false">
      <c r="A355" s="53" t="n">
        <v>45733</v>
      </c>
      <c r="B355" s="54" t="s">
        <v>351</v>
      </c>
      <c r="C355" s="54" t="s">
        <v>80</v>
      </c>
      <c r="D355" s="54" t="n">
        <v>1</v>
      </c>
      <c r="E355" s="55" t="n">
        <v>9.9</v>
      </c>
      <c r="F355" s="56" t="n">
        <v>0</v>
      </c>
      <c r="G355" s="57" t="n">
        <f aca="false">D355*E355</f>
        <v>9.9</v>
      </c>
      <c r="H355" s="57" t="n">
        <f aca="false">G355*(1-F355)</f>
        <v>9.9</v>
      </c>
      <c r="I355" s="1" t="n">
        <f aca="false">MONTH(A355)</f>
        <v>3</v>
      </c>
      <c r="J355" s="57" t="n">
        <f aca="false">D355*INDEX(Справочник!$E$5:$E$16,MATCH(C355,Справочник!$A$5:$A$16,0))</f>
        <v>4.2</v>
      </c>
      <c r="K355" s="57" t="n">
        <f aca="false">D355*INDEX(Справочник!$F$5:$F$16,MATCH(C355,Справочник!$A$5:$A$16,0))</f>
        <v>0.9</v>
      </c>
    </row>
    <row r="356" customFormat="false" ht="15" hidden="false" customHeight="false" outlineLevel="0" collapsed="false">
      <c r="A356" s="53" t="n">
        <v>45733</v>
      </c>
      <c r="B356" s="54" t="s">
        <v>352</v>
      </c>
      <c r="C356" s="54" t="s">
        <v>82</v>
      </c>
      <c r="D356" s="54" t="n">
        <v>1</v>
      </c>
      <c r="E356" s="55" t="n">
        <v>32</v>
      </c>
      <c r="F356" s="56" t="n">
        <v>0</v>
      </c>
      <c r="G356" s="57" t="n">
        <f aca="false">D356*E356</f>
        <v>32</v>
      </c>
      <c r="H356" s="57" t="n">
        <f aca="false">G356*(1-F356)</f>
        <v>32</v>
      </c>
      <c r="I356" s="1" t="n">
        <f aca="false">MONTH(A356)</f>
        <v>3</v>
      </c>
      <c r="J356" s="57" t="n">
        <f aca="false">D356*INDEX(Справочник!$E$5:$E$16,MATCH(C356,Справочник!$A$5:$A$16,0))</f>
        <v>16.5</v>
      </c>
      <c r="K356" s="57" t="n">
        <f aca="false">D356*INDEX(Справочник!$F$5:$F$16,MATCH(C356,Справочник!$A$5:$A$16,0))</f>
        <v>2.4</v>
      </c>
    </row>
    <row r="357" customFormat="false" ht="15" hidden="false" customHeight="false" outlineLevel="0" collapsed="false">
      <c r="A357" s="53" t="n">
        <v>45733</v>
      </c>
      <c r="B357" s="54" t="s">
        <v>353</v>
      </c>
      <c r="C357" s="54" t="s">
        <v>91</v>
      </c>
      <c r="D357" s="54" t="n">
        <v>1</v>
      </c>
      <c r="E357" s="55" t="n">
        <v>28</v>
      </c>
      <c r="F357" s="56" t="n">
        <v>0</v>
      </c>
      <c r="G357" s="57" t="n">
        <f aca="false">D357*E357</f>
        <v>28</v>
      </c>
      <c r="H357" s="57" t="n">
        <f aca="false">G357*(1-F357)</f>
        <v>28</v>
      </c>
      <c r="I357" s="1" t="n">
        <f aca="false">MONTH(A357)</f>
        <v>3</v>
      </c>
      <c r="J357" s="57" t="n">
        <f aca="false">D357*INDEX(Справочник!$E$5:$E$16,MATCH(C357,Справочник!$A$5:$A$16,0))</f>
        <v>17.4</v>
      </c>
      <c r="K357" s="57" t="n">
        <f aca="false">D357*INDEX(Справочник!$F$5:$F$16,MATCH(C357,Справочник!$A$5:$A$16,0))</f>
        <v>7.9</v>
      </c>
    </row>
    <row r="358" customFormat="false" ht="15" hidden="false" customHeight="false" outlineLevel="0" collapsed="false">
      <c r="A358" s="53" t="n">
        <v>45734</v>
      </c>
      <c r="B358" s="54" t="s">
        <v>354</v>
      </c>
      <c r="C358" s="54" t="s">
        <v>90</v>
      </c>
      <c r="D358" s="54" t="n">
        <v>2</v>
      </c>
      <c r="E358" s="55" t="n">
        <v>4.5</v>
      </c>
      <c r="F358" s="56" t="n">
        <v>0</v>
      </c>
      <c r="G358" s="57" t="n">
        <f aca="false">D358*E358</f>
        <v>9</v>
      </c>
      <c r="H358" s="57" t="n">
        <f aca="false">G358*(1-F358)</f>
        <v>9</v>
      </c>
      <c r="I358" s="1" t="n">
        <f aca="false">MONTH(A358)</f>
        <v>3</v>
      </c>
      <c r="J358" s="57" t="n">
        <f aca="false">D358*INDEX(Справочник!$E$5:$E$16,MATCH(C358,Справочник!$A$5:$A$16,0))</f>
        <v>3.2</v>
      </c>
      <c r="K358" s="57" t="n">
        <f aca="false">D358*INDEX(Справочник!$F$5:$F$16,MATCH(C358,Справочник!$A$5:$A$16,0))</f>
        <v>5.8</v>
      </c>
    </row>
    <row r="359" customFormat="false" ht="15" hidden="false" customHeight="false" outlineLevel="0" collapsed="false">
      <c r="A359" s="53" t="n">
        <v>45735</v>
      </c>
      <c r="B359" s="54" t="s">
        <v>355</v>
      </c>
      <c r="C359" s="54" t="s">
        <v>80</v>
      </c>
      <c r="D359" s="54" t="n">
        <v>2</v>
      </c>
      <c r="E359" s="55" t="n">
        <v>9.9</v>
      </c>
      <c r="F359" s="56" t="n">
        <v>0</v>
      </c>
      <c r="G359" s="57" t="n">
        <f aca="false">D359*E359</f>
        <v>19.8</v>
      </c>
      <c r="H359" s="57" t="n">
        <f aca="false">G359*(1-F359)</f>
        <v>19.8</v>
      </c>
      <c r="I359" s="1" t="n">
        <f aca="false">MONTH(A359)</f>
        <v>3</v>
      </c>
      <c r="J359" s="57" t="n">
        <f aca="false">D359*INDEX(Справочник!$E$5:$E$16,MATCH(C359,Справочник!$A$5:$A$16,0))</f>
        <v>8.4</v>
      </c>
      <c r="K359" s="57" t="n">
        <f aca="false">D359*INDEX(Справочник!$F$5:$F$16,MATCH(C359,Справочник!$A$5:$A$16,0))</f>
        <v>1.8</v>
      </c>
    </row>
    <row r="360" customFormat="false" ht="15" hidden="false" customHeight="false" outlineLevel="0" collapsed="false">
      <c r="A360" s="53" t="n">
        <v>45735</v>
      </c>
      <c r="B360" s="54" t="s">
        <v>355</v>
      </c>
      <c r="C360" s="54" t="s">
        <v>89</v>
      </c>
      <c r="D360" s="54" t="n">
        <v>1</v>
      </c>
      <c r="E360" s="55" t="n">
        <v>24</v>
      </c>
      <c r="F360" s="56" t="n">
        <v>0</v>
      </c>
      <c r="G360" s="57" t="n">
        <f aca="false">D360*E360</f>
        <v>24</v>
      </c>
      <c r="H360" s="57" t="n">
        <f aca="false">G360*(1-F360)</f>
        <v>24</v>
      </c>
      <c r="I360" s="1" t="n">
        <f aca="false">MONTH(A360)</f>
        <v>3</v>
      </c>
      <c r="J360" s="57" t="n">
        <f aca="false">D360*INDEX(Справочник!$E$5:$E$16,MATCH(C360,Справочник!$A$5:$A$16,0))</f>
        <v>13.5</v>
      </c>
      <c r="K360" s="57" t="n">
        <f aca="false">D360*INDEX(Справочник!$F$5:$F$16,MATCH(C360,Справочник!$A$5:$A$16,0))</f>
        <v>3.8</v>
      </c>
    </row>
    <row r="361" customFormat="false" ht="15" hidden="false" customHeight="false" outlineLevel="0" collapsed="false">
      <c r="A361" s="53" t="n">
        <v>45735</v>
      </c>
      <c r="B361" s="54" t="s">
        <v>356</v>
      </c>
      <c r="C361" s="54" t="s">
        <v>80</v>
      </c>
      <c r="D361" s="54" t="n">
        <v>1</v>
      </c>
      <c r="E361" s="55" t="n">
        <v>9.9</v>
      </c>
      <c r="F361" s="56" t="n">
        <v>0</v>
      </c>
      <c r="G361" s="57" t="n">
        <f aca="false">D361*E361</f>
        <v>9.9</v>
      </c>
      <c r="H361" s="57" t="n">
        <f aca="false">G361*(1-F361)</f>
        <v>9.9</v>
      </c>
      <c r="I361" s="1" t="n">
        <f aca="false">MONTH(A361)</f>
        <v>3</v>
      </c>
      <c r="J361" s="57" t="n">
        <f aca="false">D361*INDEX(Справочник!$E$5:$E$16,MATCH(C361,Справочник!$A$5:$A$16,0))</f>
        <v>4.2</v>
      </c>
      <c r="K361" s="57" t="n">
        <f aca="false">D361*INDEX(Справочник!$F$5:$F$16,MATCH(C361,Справочник!$A$5:$A$16,0))</f>
        <v>0.9</v>
      </c>
    </row>
    <row r="362" customFormat="false" ht="15" hidden="false" customHeight="false" outlineLevel="0" collapsed="false">
      <c r="A362" s="53" t="n">
        <v>45735</v>
      </c>
      <c r="B362" s="54" t="s">
        <v>357</v>
      </c>
      <c r="C362" s="54" t="s">
        <v>80</v>
      </c>
      <c r="D362" s="54" t="n">
        <v>1</v>
      </c>
      <c r="E362" s="55" t="n">
        <v>9.9</v>
      </c>
      <c r="F362" s="56" t="n">
        <v>0</v>
      </c>
      <c r="G362" s="57" t="n">
        <f aca="false">D362*E362</f>
        <v>9.9</v>
      </c>
      <c r="H362" s="57" t="n">
        <f aca="false">G362*(1-F362)</f>
        <v>9.9</v>
      </c>
      <c r="I362" s="1" t="n">
        <f aca="false">MONTH(A362)</f>
        <v>3</v>
      </c>
      <c r="J362" s="57" t="n">
        <f aca="false">D362*INDEX(Справочник!$E$5:$E$16,MATCH(C362,Справочник!$A$5:$A$16,0))</f>
        <v>4.2</v>
      </c>
      <c r="K362" s="57" t="n">
        <f aca="false">D362*INDEX(Справочник!$F$5:$F$16,MATCH(C362,Справочник!$A$5:$A$16,0))</f>
        <v>0.9</v>
      </c>
    </row>
    <row r="363" customFormat="false" ht="15" hidden="false" customHeight="false" outlineLevel="0" collapsed="false">
      <c r="A363" s="53" t="n">
        <v>45735</v>
      </c>
      <c r="B363" s="54" t="s">
        <v>358</v>
      </c>
      <c r="C363" s="54" t="s">
        <v>87</v>
      </c>
      <c r="D363" s="54" t="n">
        <v>1</v>
      </c>
      <c r="E363" s="55" t="n">
        <v>5.9</v>
      </c>
      <c r="F363" s="56" t="n">
        <v>0</v>
      </c>
      <c r="G363" s="57" t="n">
        <f aca="false">D363*E363</f>
        <v>5.9</v>
      </c>
      <c r="H363" s="57" t="n">
        <f aca="false">G363*(1-F363)</f>
        <v>5.9</v>
      </c>
      <c r="I363" s="1" t="n">
        <f aca="false">MONTH(A363)</f>
        <v>3</v>
      </c>
      <c r="J363" s="57" t="n">
        <f aca="false">D363*INDEX(Справочник!$E$5:$E$16,MATCH(C363,Справочник!$A$5:$A$16,0))</f>
        <v>1.9</v>
      </c>
      <c r="K363" s="57" t="n">
        <f aca="false">D363*INDEX(Справочник!$F$5:$F$16,MATCH(C363,Справочник!$A$5:$A$16,0))</f>
        <v>0.7</v>
      </c>
    </row>
    <row r="364" customFormat="false" ht="15" hidden="false" customHeight="false" outlineLevel="0" collapsed="false">
      <c r="A364" s="53" t="n">
        <v>45735</v>
      </c>
      <c r="B364" s="54" t="s">
        <v>359</v>
      </c>
      <c r="C364" s="54" t="s">
        <v>83</v>
      </c>
      <c r="D364" s="54" t="n">
        <v>2</v>
      </c>
      <c r="E364" s="55" t="n">
        <v>11.5</v>
      </c>
      <c r="F364" s="56" t="n">
        <v>0</v>
      </c>
      <c r="G364" s="57" t="n">
        <f aca="false">D364*E364</f>
        <v>23</v>
      </c>
      <c r="H364" s="57" t="n">
        <f aca="false">G364*(1-F364)</f>
        <v>23</v>
      </c>
      <c r="I364" s="1" t="n">
        <f aca="false">MONTH(A364)</f>
        <v>3</v>
      </c>
      <c r="J364" s="57" t="n">
        <f aca="false">D364*INDEX(Справочник!$E$5:$E$16,MATCH(C364,Справочник!$A$5:$A$16,0))</f>
        <v>10.2</v>
      </c>
      <c r="K364" s="57" t="n">
        <f aca="false">D364*INDEX(Справочник!$F$5:$F$16,MATCH(C364,Справочник!$A$5:$A$16,0))</f>
        <v>1.8</v>
      </c>
    </row>
    <row r="365" customFormat="false" ht="15" hidden="false" customHeight="false" outlineLevel="0" collapsed="false">
      <c r="A365" s="53" t="n">
        <v>45736</v>
      </c>
      <c r="B365" s="54" t="s">
        <v>360</v>
      </c>
      <c r="C365" s="54" t="s">
        <v>90</v>
      </c>
      <c r="D365" s="54" t="n">
        <v>1</v>
      </c>
      <c r="E365" s="55" t="n">
        <v>4.5</v>
      </c>
      <c r="F365" s="56" t="n">
        <v>0</v>
      </c>
      <c r="G365" s="57" t="n">
        <f aca="false">D365*E365</f>
        <v>4.5</v>
      </c>
      <c r="H365" s="57" t="n">
        <f aca="false">G365*(1-F365)</f>
        <v>4.5</v>
      </c>
      <c r="I365" s="1" t="n">
        <f aca="false">MONTH(A365)</f>
        <v>3</v>
      </c>
      <c r="J365" s="57" t="n">
        <f aca="false">D365*INDEX(Справочник!$E$5:$E$16,MATCH(C365,Справочник!$A$5:$A$16,0))</f>
        <v>1.6</v>
      </c>
      <c r="K365" s="57" t="n">
        <f aca="false">D365*INDEX(Справочник!$F$5:$F$16,MATCH(C365,Справочник!$A$5:$A$16,0))</f>
        <v>2.9</v>
      </c>
    </row>
    <row r="366" customFormat="false" ht="15" hidden="false" customHeight="false" outlineLevel="0" collapsed="false">
      <c r="A366" s="53" t="n">
        <v>45736</v>
      </c>
      <c r="B366" s="54" t="s">
        <v>360</v>
      </c>
      <c r="C366" s="54" t="s">
        <v>87</v>
      </c>
      <c r="D366" s="54" t="n">
        <v>1</v>
      </c>
      <c r="E366" s="55" t="n">
        <v>5.9</v>
      </c>
      <c r="F366" s="56" t="n">
        <v>0</v>
      </c>
      <c r="G366" s="57" t="n">
        <f aca="false">D366*E366</f>
        <v>5.9</v>
      </c>
      <c r="H366" s="57" t="n">
        <f aca="false">G366*(1-F366)</f>
        <v>5.9</v>
      </c>
      <c r="I366" s="1" t="n">
        <f aca="false">MONTH(A366)</f>
        <v>3</v>
      </c>
      <c r="J366" s="57" t="n">
        <f aca="false">D366*INDEX(Справочник!$E$5:$E$16,MATCH(C366,Справочник!$A$5:$A$16,0))</f>
        <v>1.9</v>
      </c>
      <c r="K366" s="57" t="n">
        <f aca="false">D366*INDEX(Справочник!$F$5:$F$16,MATCH(C366,Справочник!$A$5:$A$16,0))</f>
        <v>0.7</v>
      </c>
    </row>
    <row r="367" customFormat="false" ht="15" hidden="false" customHeight="false" outlineLevel="0" collapsed="false">
      <c r="A367" s="53" t="n">
        <v>45736</v>
      </c>
      <c r="B367" s="54" t="s">
        <v>361</v>
      </c>
      <c r="C367" s="54" t="s">
        <v>85</v>
      </c>
      <c r="D367" s="54" t="n">
        <v>2</v>
      </c>
      <c r="E367" s="55" t="n">
        <v>6.9</v>
      </c>
      <c r="F367" s="56" t="n">
        <v>0</v>
      </c>
      <c r="G367" s="57" t="n">
        <f aca="false">D367*E367</f>
        <v>13.8</v>
      </c>
      <c r="H367" s="57" t="n">
        <f aca="false">G367*(1-F367)</f>
        <v>13.8</v>
      </c>
      <c r="I367" s="1" t="n">
        <f aca="false">MONTH(A367)</f>
        <v>3</v>
      </c>
      <c r="J367" s="57" t="n">
        <f aca="false">D367*INDEX(Справочник!$E$5:$E$16,MATCH(C367,Справочник!$A$5:$A$16,0))</f>
        <v>4.6</v>
      </c>
      <c r="K367" s="57" t="n">
        <f aca="false">D367*INDEX(Справочник!$F$5:$F$16,MATCH(C367,Справочник!$A$5:$A$16,0))</f>
        <v>1.4</v>
      </c>
    </row>
    <row r="368" customFormat="false" ht="15" hidden="false" customHeight="false" outlineLevel="0" collapsed="false">
      <c r="A368" s="53" t="n">
        <v>45736</v>
      </c>
      <c r="B368" s="54" t="s">
        <v>362</v>
      </c>
      <c r="C368" s="54" t="s">
        <v>84</v>
      </c>
      <c r="D368" s="54" t="n">
        <v>1</v>
      </c>
      <c r="E368" s="55" t="n">
        <v>10.5</v>
      </c>
      <c r="F368" s="56" t="n">
        <v>0</v>
      </c>
      <c r="G368" s="57" t="n">
        <f aca="false">D368*E368</f>
        <v>10.5</v>
      </c>
      <c r="H368" s="57" t="n">
        <f aca="false">G368*(1-F368)</f>
        <v>10.5</v>
      </c>
      <c r="I368" s="1" t="n">
        <f aca="false">MONTH(A368)</f>
        <v>3</v>
      </c>
      <c r="J368" s="57" t="n">
        <f aca="false">D368*INDEX(Справочник!$E$5:$E$16,MATCH(C368,Справочник!$A$5:$A$16,0))</f>
        <v>4.7</v>
      </c>
      <c r="K368" s="57" t="n">
        <f aca="false">D368*INDEX(Справочник!$F$5:$F$16,MATCH(C368,Справочник!$A$5:$A$16,0))</f>
        <v>0.9</v>
      </c>
    </row>
    <row r="369" customFormat="false" ht="15" hidden="false" customHeight="false" outlineLevel="0" collapsed="false">
      <c r="A369" s="53" t="n">
        <v>45736</v>
      </c>
      <c r="B369" s="54" t="s">
        <v>363</v>
      </c>
      <c r="C369" s="54" t="s">
        <v>91</v>
      </c>
      <c r="D369" s="54" t="n">
        <v>1</v>
      </c>
      <c r="E369" s="55" t="n">
        <v>28</v>
      </c>
      <c r="F369" s="56" t="n">
        <v>0</v>
      </c>
      <c r="G369" s="57" t="n">
        <f aca="false">D369*E369</f>
        <v>28</v>
      </c>
      <c r="H369" s="57" t="n">
        <f aca="false">G369*(1-F369)</f>
        <v>28</v>
      </c>
      <c r="I369" s="1" t="n">
        <f aca="false">MONTH(A369)</f>
        <v>3</v>
      </c>
      <c r="J369" s="57" t="n">
        <f aca="false">D369*INDEX(Справочник!$E$5:$E$16,MATCH(C369,Справочник!$A$5:$A$16,0))</f>
        <v>17.4</v>
      </c>
      <c r="K369" s="57" t="n">
        <f aca="false">D369*INDEX(Справочник!$F$5:$F$16,MATCH(C369,Справочник!$A$5:$A$16,0))</f>
        <v>7.9</v>
      </c>
    </row>
    <row r="370" customFormat="false" ht="15" hidden="false" customHeight="false" outlineLevel="0" collapsed="false">
      <c r="A370" s="53" t="n">
        <v>45737</v>
      </c>
      <c r="B370" s="54" t="s">
        <v>364</v>
      </c>
      <c r="C370" s="54" t="s">
        <v>91</v>
      </c>
      <c r="D370" s="54" t="n">
        <v>1</v>
      </c>
      <c r="E370" s="55" t="n">
        <v>28</v>
      </c>
      <c r="F370" s="56" t="n">
        <v>0</v>
      </c>
      <c r="G370" s="57" t="n">
        <f aca="false">D370*E370</f>
        <v>28</v>
      </c>
      <c r="H370" s="57" t="n">
        <f aca="false">G370*(1-F370)</f>
        <v>28</v>
      </c>
      <c r="I370" s="1" t="n">
        <f aca="false">MONTH(A370)</f>
        <v>3</v>
      </c>
      <c r="J370" s="57" t="n">
        <f aca="false">D370*INDEX(Справочник!$E$5:$E$16,MATCH(C370,Справочник!$A$5:$A$16,0))</f>
        <v>17.4</v>
      </c>
      <c r="K370" s="57" t="n">
        <f aca="false">D370*INDEX(Справочник!$F$5:$F$16,MATCH(C370,Справочник!$A$5:$A$16,0))</f>
        <v>7.9</v>
      </c>
    </row>
    <row r="371" customFormat="false" ht="15" hidden="false" customHeight="false" outlineLevel="0" collapsed="false">
      <c r="A371" s="53" t="n">
        <v>45737</v>
      </c>
      <c r="B371" s="54" t="s">
        <v>365</v>
      </c>
      <c r="C371" s="54" t="s">
        <v>86</v>
      </c>
      <c r="D371" s="54" t="n">
        <v>1</v>
      </c>
      <c r="E371" s="55" t="n">
        <v>7.5</v>
      </c>
      <c r="F371" s="56" t="n">
        <v>0</v>
      </c>
      <c r="G371" s="57" t="n">
        <f aca="false">D371*E371</f>
        <v>7.5</v>
      </c>
      <c r="H371" s="57" t="n">
        <f aca="false">G371*(1-F371)</f>
        <v>7.5</v>
      </c>
      <c r="I371" s="1" t="n">
        <f aca="false">MONTH(A371)</f>
        <v>3</v>
      </c>
      <c r="J371" s="57" t="n">
        <f aca="false">D371*INDEX(Справочник!$E$5:$E$16,MATCH(C371,Справочник!$A$5:$A$16,0))</f>
        <v>2.6</v>
      </c>
      <c r="K371" s="57" t="n">
        <f aca="false">D371*INDEX(Справочник!$F$5:$F$16,MATCH(C371,Справочник!$A$5:$A$16,0))</f>
        <v>0.7</v>
      </c>
    </row>
    <row r="372" customFormat="false" ht="15" hidden="false" customHeight="false" outlineLevel="0" collapsed="false">
      <c r="A372" s="53" t="n">
        <v>45737</v>
      </c>
      <c r="B372" s="54" t="s">
        <v>366</v>
      </c>
      <c r="C372" s="54" t="s">
        <v>90</v>
      </c>
      <c r="D372" s="54" t="n">
        <v>1</v>
      </c>
      <c r="E372" s="55" t="n">
        <v>4.5</v>
      </c>
      <c r="F372" s="56" t="n">
        <v>0</v>
      </c>
      <c r="G372" s="57" t="n">
        <f aca="false">D372*E372</f>
        <v>4.5</v>
      </c>
      <c r="H372" s="57" t="n">
        <f aca="false">G372*(1-F372)</f>
        <v>4.5</v>
      </c>
      <c r="I372" s="1" t="n">
        <f aca="false">MONTH(A372)</f>
        <v>3</v>
      </c>
      <c r="J372" s="57" t="n">
        <f aca="false">D372*INDEX(Справочник!$E$5:$E$16,MATCH(C372,Справочник!$A$5:$A$16,0))</f>
        <v>1.6</v>
      </c>
      <c r="K372" s="57" t="n">
        <f aca="false">D372*INDEX(Справочник!$F$5:$F$16,MATCH(C372,Справочник!$A$5:$A$16,0))</f>
        <v>2.9</v>
      </c>
    </row>
    <row r="373" customFormat="false" ht="15" hidden="false" customHeight="false" outlineLevel="0" collapsed="false">
      <c r="A373" s="53" t="n">
        <v>45737</v>
      </c>
      <c r="B373" s="54" t="s">
        <v>366</v>
      </c>
      <c r="C373" s="54" t="s">
        <v>86</v>
      </c>
      <c r="D373" s="54" t="n">
        <v>2</v>
      </c>
      <c r="E373" s="55" t="n">
        <v>7.5</v>
      </c>
      <c r="F373" s="56" t="n">
        <v>0</v>
      </c>
      <c r="G373" s="57" t="n">
        <f aca="false">D373*E373</f>
        <v>15</v>
      </c>
      <c r="H373" s="57" t="n">
        <f aca="false">G373*(1-F373)</f>
        <v>15</v>
      </c>
      <c r="I373" s="1" t="n">
        <f aca="false">MONTH(A373)</f>
        <v>3</v>
      </c>
      <c r="J373" s="57" t="n">
        <f aca="false">D373*INDEX(Справочник!$E$5:$E$16,MATCH(C373,Справочник!$A$5:$A$16,0))</f>
        <v>5.2</v>
      </c>
      <c r="K373" s="57" t="n">
        <f aca="false">D373*INDEX(Справочник!$F$5:$F$16,MATCH(C373,Справочник!$A$5:$A$16,0))</f>
        <v>1.4</v>
      </c>
    </row>
    <row r="374" customFormat="false" ht="15" hidden="false" customHeight="false" outlineLevel="0" collapsed="false">
      <c r="A374" s="53" t="n">
        <v>45737</v>
      </c>
      <c r="B374" s="54" t="s">
        <v>367</v>
      </c>
      <c r="C374" s="54" t="s">
        <v>84</v>
      </c>
      <c r="D374" s="54" t="n">
        <v>1</v>
      </c>
      <c r="E374" s="55" t="n">
        <v>10.5</v>
      </c>
      <c r="F374" s="56" t="n">
        <v>0</v>
      </c>
      <c r="G374" s="57" t="n">
        <f aca="false">D374*E374</f>
        <v>10.5</v>
      </c>
      <c r="H374" s="57" t="n">
        <f aca="false">G374*(1-F374)</f>
        <v>10.5</v>
      </c>
      <c r="I374" s="1" t="n">
        <f aca="false">MONTH(A374)</f>
        <v>3</v>
      </c>
      <c r="J374" s="57" t="n">
        <f aca="false">D374*INDEX(Справочник!$E$5:$E$16,MATCH(C374,Справочник!$A$5:$A$16,0))</f>
        <v>4.7</v>
      </c>
      <c r="K374" s="57" t="n">
        <f aca="false">D374*INDEX(Справочник!$F$5:$F$16,MATCH(C374,Справочник!$A$5:$A$16,0))</f>
        <v>0.9</v>
      </c>
    </row>
    <row r="375" customFormat="false" ht="15" hidden="false" customHeight="false" outlineLevel="0" collapsed="false">
      <c r="A375" s="53" t="n">
        <v>45737</v>
      </c>
      <c r="B375" s="54" t="s">
        <v>367</v>
      </c>
      <c r="C375" s="54" t="s">
        <v>87</v>
      </c>
      <c r="D375" s="54" t="n">
        <v>1</v>
      </c>
      <c r="E375" s="55" t="n">
        <v>5.9</v>
      </c>
      <c r="F375" s="56" t="n">
        <v>0</v>
      </c>
      <c r="G375" s="57" t="n">
        <f aca="false">D375*E375</f>
        <v>5.9</v>
      </c>
      <c r="H375" s="57" t="n">
        <f aca="false">G375*(1-F375)</f>
        <v>5.9</v>
      </c>
      <c r="I375" s="1" t="n">
        <f aca="false">MONTH(A375)</f>
        <v>3</v>
      </c>
      <c r="J375" s="57" t="n">
        <f aca="false">D375*INDEX(Справочник!$E$5:$E$16,MATCH(C375,Справочник!$A$5:$A$16,0))</f>
        <v>1.9</v>
      </c>
      <c r="K375" s="57" t="n">
        <f aca="false">D375*INDEX(Справочник!$F$5:$F$16,MATCH(C375,Справочник!$A$5:$A$16,0))</f>
        <v>0.7</v>
      </c>
    </row>
    <row r="376" customFormat="false" ht="15" hidden="false" customHeight="false" outlineLevel="0" collapsed="false">
      <c r="A376" s="53" t="n">
        <v>45737</v>
      </c>
      <c r="B376" s="54" t="s">
        <v>368</v>
      </c>
      <c r="C376" s="54" t="s">
        <v>83</v>
      </c>
      <c r="D376" s="54" t="n">
        <v>1</v>
      </c>
      <c r="E376" s="55" t="n">
        <v>11.5</v>
      </c>
      <c r="F376" s="56" t="n">
        <v>0</v>
      </c>
      <c r="G376" s="57" t="n">
        <f aca="false">D376*E376</f>
        <v>11.5</v>
      </c>
      <c r="H376" s="57" t="n">
        <f aca="false">G376*(1-F376)</f>
        <v>11.5</v>
      </c>
      <c r="I376" s="1" t="n">
        <f aca="false">MONTH(A376)</f>
        <v>3</v>
      </c>
      <c r="J376" s="57" t="n">
        <f aca="false">D376*INDEX(Справочник!$E$5:$E$16,MATCH(C376,Справочник!$A$5:$A$16,0))</f>
        <v>5.1</v>
      </c>
      <c r="K376" s="57" t="n">
        <f aca="false">D376*INDEX(Справочник!$F$5:$F$16,MATCH(C376,Справочник!$A$5:$A$16,0))</f>
        <v>0.9</v>
      </c>
    </row>
    <row r="377" customFormat="false" ht="15" hidden="false" customHeight="false" outlineLevel="0" collapsed="false">
      <c r="A377" s="53" t="n">
        <v>45737</v>
      </c>
      <c r="B377" s="54" t="s">
        <v>368</v>
      </c>
      <c r="C377" s="54" t="s">
        <v>80</v>
      </c>
      <c r="D377" s="54" t="n">
        <v>1</v>
      </c>
      <c r="E377" s="55" t="n">
        <v>9.9</v>
      </c>
      <c r="F377" s="56" t="n">
        <v>0</v>
      </c>
      <c r="G377" s="57" t="n">
        <f aca="false">D377*E377</f>
        <v>9.9</v>
      </c>
      <c r="H377" s="57" t="n">
        <f aca="false">G377*(1-F377)</f>
        <v>9.9</v>
      </c>
      <c r="I377" s="1" t="n">
        <f aca="false">MONTH(A377)</f>
        <v>3</v>
      </c>
      <c r="J377" s="57" t="n">
        <f aca="false">D377*INDEX(Справочник!$E$5:$E$16,MATCH(C377,Справочник!$A$5:$A$16,0))</f>
        <v>4.2</v>
      </c>
      <c r="K377" s="57" t="n">
        <f aca="false">D377*INDEX(Справочник!$F$5:$F$16,MATCH(C377,Справочник!$A$5:$A$16,0))</f>
        <v>0.9</v>
      </c>
    </row>
    <row r="378" customFormat="false" ht="15" hidden="false" customHeight="false" outlineLevel="0" collapsed="false">
      <c r="A378" s="53" t="n">
        <v>45737</v>
      </c>
      <c r="B378" s="54" t="s">
        <v>369</v>
      </c>
      <c r="C378" s="54" t="s">
        <v>84</v>
      </c>
      <c r="D378" s="54" t="n">
        <v>3</v>
      </c>
      <c r="E378" s="55" t="n">
        <v>10.5</v>
      </c>
      <c r="F378" s="56" t="n">
        <v>0</v>
      </c>
      <c r="G378" s="57" t="n">
        <f aca="false">D378*E378</f>
        <v>31.5</v>
      </c>
      <c r="H378" s="57" t="n">
        <f aca="false">G378*(1-F378)</f>
        <v>31.5</v>
      </c>
      <c r="I378" s="1" t="n">
        <f aca="false">MONTH(A378)</f>
        <v>3</v>
      </c>
      <c r="J378" s="57" t="n">
        <f aca="false">D378*INDEX(Справочник!$E$5:$E$16,MATCH(C378,Справочник!$A$5:$A$16,0))</f>
        <v>14.1</v>
      </c>
      <c r="K378" s="57" t="n">
        <f aca="false">D378*INDEX(Справочник!$F$5:$F$16,MATCH(C378,Справочник!$A$5:$A$16,0))</f>
        <v>2.7</v>
      </c>
    </row>
    <row r="379" customFormat="false" ht="15" hidden="false" customHeight="false" outlineLevel="0" collapsed="false">
      <c r="A379" s="53" t="n">
        <v>45738</v>
      </c>
      <c r="B379" s="54" t="s">
        <v>370</v>
      </c>
      <c r="C379" s="54" t="s">
        <v>85</v>
      </c>
      <c r="D379" s="54" t="n">
        <v>1</v>
      </c>
      <c r="E379" s="55" t="n">
        <v>6.9</v>
      </c>
      <c r="F379" s="56" t="n">
        <v>0</v>
      </c>
      <c r="G379" s="57" t="n">
        <f aca="false">D379*E379</f>
        <v>6.9</v>
      </c>
      <c r="H379" s="57" t="n">
        <f aca="false">G379*(1-F379)</f>
        <v>6.9</v>
      </c>
      <c r="I379" s="1" t="n">
        <f aca="false">MONTH(A379)</f>
        <v>3</v>
      </c>
      <c r="J379" s="57" t="n">
        <f aca="false">D379*INDEX(Справочник!$E$5:$E$16,MATCH(C379,Справочник!$A$5:$A$16,0))</f>
        <v>2.3</v>
      </c>
      <c r="K379" s="57" t="n">
        <f aca="false">D379*INDEX(Справочник!$F$5:$F$16,MATCH(C379,Справочник!$A$5:$A$16,0))</f>
        <v>0.7</v>
      </c>
    </row>
    <row r="380" customFormat="false" ht="15" hidden="false" customHeight="false" outlineLevel="0" collapsed="false">
      <c r="A380" s="53" t="n">
        <v>45738</v>
      </c>
      <c r="B380" s="54" t="s">
        <v>371</v>
      </c>
      <c r="C380" s="54" t="s">
        <v>90</v>
      </c>
      <c r="D380" s="54" t="n">
        <v>1</v>
      </c>
      <c r="E380" s="55" t="n">
        <v>4.5</v>
      </c>
      <c r="F380" s="56" t="n">
        <v>0</v>
      </c>
      <c r="G380" s="57" t="n">
        <f aca="false">D380*E380</f>
        <v>4.5</v>
      </c>
      <c r="H380" s="57" t="n">
        <f aca="false">G380*(1-F380)</f>
        <v>4.5</v>
      </c>
      <c r="I380" s="1" t="n">
        <f aca="false">MONTH(A380)</f>
        <v>3</v>
      </c>
      <c r="J380" s="57" t="n">
        <f aca="false">D380*INDEX(Справочник!$E$5:$E$16,MATCH(C380,Справочник!$A$5:$A$16,0))</f>
        <v>1.6</v>
      </c>
      <c r="K380" s="57" t="n">
        <f aca="false">D380*INDEX(Справочник!$F$5:$F$16,MATCH(C380,Справочник!$A$5:$A$16,0))</f>
        <v>2.9</v>
      </c>
    </row>
    <row r="381" customFormat="false" ht="15" hidden="false" customHeight="false" outlineLevel="0" collapsed="false">
      <c r="A381" s="53" t="n">
        <v>45738</v>
      </c>
      <c r="B381" s="54" t="s">
        <v>372</v>
      </c>
      <c r="C381" s="54" t="s">
        <v>85</v>
      </c>
      <c r="D381" s="54" t="n">
        <v>2</v>
      </c>
      <c r="E381" s="55" t="n">
        <v>6.9</v>
      </c>
      <c r="F381" s="56" t="n">
        <v>0</v>
      </c>
      <c r="G381" s="57" t="n">
        <f aca="false">D381*E381</f>
        <v>13.8</v>
      </c>
      <c r="H381" s="57" t="n">
        <f aca="false">G381*(1-F381)</f>
        <v>13.8</v>
      </c>
      <c r="I381" s="1" t="n">
        <f aca="false">MONTH(A381)</f>
        <v>3</v>
      </c>
      <c r="J381" s="57" t="n">
        <f aca="false">D381*INDEX(Справочник!$E$5:$E$16,MATCH(C381,Справочник!$A$5:$A$16,0))</f>
        <v>4.6</v>
      </c>
      <c r="K381" s="57" t="n">
        <f aca="false">D381*INDEX(Справочник!$F$5:$F$16,MATCH(C381,Справочник!$A$5:$A$16,0))</f>
        <v>1.4</v>
      </c>
    </row>
    <row r="382" customFormat="false" ht="15" hidden="false" customHeight="false" outlineLevel="0" collapsed="false">
      <c r="A382" s="53" t="n">
        <v>45738</v>
      </c>
      <c r="B382" s="54" t="s">
        <v>373</v>
      </c>
      <c r="C382" s="54" t="s">
        <v>86</v>
      </c>
      <c r="D382" s="54" t="n">
        <v>1</v>
      </c>
      <c r="E382" s="55" t="n">
        <v>7.5</v>
      </c>
      <c r="F382" s="56" t="n">
        <v>0</v>
      </c>
      <c r="G382" s="57" t="n">
        <f aca="false">D382*E382</f>
        <v>7.5</v>
      </c>
      <c r="H382" s="57" t="n">
        <f aca="false">G382*(1-F382)</f>
        <v>7.5</v>
      </c>
      <c r="I382" s="1" t="n">
        <f aca="false">MONTH(A382)</f>
        <v>3</v>
      </c>
      <c r="J382" s="57" t="n">
        <f aca="false">D382*INDEX(Справочник!$E$5:$E$16,MATCH(C382,Справочник!$A$5:$A$16,0))</f>
        <v>2.6</v>
      </c>
      <c r="K382" s="57" t="n">
        <f aca="false">D382*INDEX(Справочник!$F$5:$F$16,MATCH(C382,Справочник!$A$5:$A$16,0))</f>
        <v>0.7</v>
      </c>
    </row>
    <row r="383" customFormat="false" ht="15" hidden="false" customHeight="false" outlineLevel="0" collapsed="false">
      <c r="A383" s="53" t="n">
        <v>45738</v>
      </c>
      <c r="B383" s="54" t="s">
        <v>374</v>
      </c>
      <c r="C383" s="54" t="s">
        <v>91</v>
      </c>
      <c r="D383" s="54" t="n">
        <v>1</v>
      </c>
      <c r="E383" s="55" t="n">
        <v>28</v>
      </c>
      <c r="F383" s="56" t="n">
        <v>0.2</v>
      </c>
      <c r="G383" s="57" t="n">
        <f aca="false">D383*E383</f>
        <v>28</v>
      </c>
      <c r="H383" s="57" t="n">
        <f aca="false">G383*(1-F383)</f>
        <v>22.4</v>
      </c>
      <c r="I383" s="1" t="n">
        <f aca="false">MONTH(A383)</f>
        <v>3</v>
      </c>
      <c r="J383" s="57" t="n">
        <f aca="false">D383*INDEX(Справочник!$E$5:$E$16,MATCH(C383,Справочник!$A$5:$A$16,0))</f>
        <v>17.4</v>
      </c>
      <c r="K383" s="57" t="n">
        <f aca="false">D383*INDEX(Справочник!$F$5:$F$16,MATCH(C383,Справочник!$A$5:$A$16,0))</f>
        <v>7.9</v>
      </c>
    </row>
    <row r="384" customFormat="false" ht="15" hidden="false" customHeight="false" outlineLevel="0" collapsed="false">
      <c r="A384" s="53" t="n">
        <v>45739</v>
      </c>
      <c r="B384" s="54" t="s">
        <v>375</v>
      </c>
      <c r="C384" s="54" t="s">
        <v>85</v>
      </c>
      <c r="D384" s="54" t="n">
        <v>1</v>
      </c>
      <c r="E384" s="55" t="n">
        <v>6.9</v>
      </c>
      <c r="F384" s="56" t="n">
        <v>0</v>
      </c>
      <c r="G384" s="57" t="n">
        <f aca="false">D384*E384</f>
        <v>6.9</v>
      </c>
      <c r="H384" s="57" t="n">
        <f aca="false">G384*(1-F384)</f>
        <v>6.9</v>
      </c>
      <c r="I384" s="1" t="n">
        <f aca="false">MONTH(A384)</f>
        <v>3</v>
      </c>
      <c r="J384" s="57" t="n">
        <f aca="false">D384*INDEX(Справочник!$E$5:$E$16,MATCH(C384,Справочник!$A$5:$A$16,0))</f>
        <v>2.3</v>
      </c>
      <c r="K384" s="57" t="n">
        <f aca="false">D384*INDEX(Справочник!$F$5:$F$16,MATCH(C384,Справочник!$A$5:$A$16,0))</f>
        <v>0.7</v>
      </c>
    </row>
    <row r="385" customFormat="false" ht="15" hidden="false" customHeight="false" outlineLevel="0" collapsed="false">
      <c r="A385" s="53" t="n">
        <v>45739</v>
      </c>
      <c r="B385" s="54" t="s">
        <v>376</v>
      </c>
      <c r="C385" s="54" t="s">
        <v>90</v>
      </c>
      <c r="D385" s="54" t="n">
        <v>1</v>
      </c>
      <c r="E385" s="55" t="n">
        <v>4.5</v>
      </c>
      <c r="F385" s="56" t="n">
        <v>0</v>
      </c>
      <c r="G385" s="57" t="n">
        <f aca="false">D385*E385</f>
        <v>4.5</v>
      </c>
      <c r="H385" s="57" t="n">
        <f aca="false">G385*(1-F385)</f>
        <v>4.5</v>
      </c>
      <c r="I385" s="1" t="n">
        <f aca="false">MONTH(A385)</f>
        <v>3</v>
      </c>
      <c r="J385" s="57" t="n">
        <f aca="false">D385*INDEX(Справочник!$E$5:$E$16,MATCH(C385,Справочник!$A$5:$A$16,0))</f>
        <v>1.6</v>
      </c>
      <c r="K385" s="57" t="n">
        <f aca="false">D385*INDEX(Справочник!$F$5:$F$16,MATCH(C385,Справочник!$A$5:$A$16,0))</f>
        <v>2.9</v>
      </c>
    </row>
    <row r="386" customFormat="false" ht="15" hidden="false" customHeight="false" outlineLevel="0" collapsed="false">
      <c r="A386" s="53" t="n">
        <v>45739</v>
      </c>
      <c r="B386" s="54" t="s">
        <v>376</v>
      </c>
      <c r="C386" s="54" t="s">
        <v>80</v>
      </c>
      <c r="D386" s="54" t="n">
        <v>2</v>
      </c>
      <c r="E386" s="55" t="n">
        <v>9.9</v>
      </c>
      <c r="F386" s="56" t="n">
        <v>0</v>
      </c>
      <c r="G386" s="57" t="n">
        <f aca="false">D386*E386</f>
        <v>19.8</v>
      </c>
      <c r="H386" s="57" t="n">
        <f aca="false">G386*(1-F386)</f>
        <v>19.8</v>
      </c>
      <c r="I386" s="1" t="n">
        <f aca="false">MONTH(A386)</f>
        <v>3</v>
      </c>
      <c r="J386" s="57" t="n">
        <f aca="false">D386*INDEX(Справочник!$E$5:$E$16,MATCH(C386,Справочник!$A$5:$A$16,0))</f>
        <v>8.4</v>
      </c>
      <c r="K386" s="57" t="n">
        <f aca="false">D386*INDEX(Справочник!$F$5:$F$16,MATCH(C386,Справочник!$A$5:$A$16,0))</f>
        <v>1.8</v>
      </c>
    </row>
    <row r="387" customFormat="false" ht="15" hidden="false" customHeight="false" outlineLevel="0" collapsed="false">
      <c r="A387" s="53" t="n">
        <v>45739</v>
      </c>
      <c r="B387" s="54" t="s">
        <v>377</v>
      </c>
      <c r="C387" s="54" t="s">
        <v>87</v>
      </c>
      <c r="D387" s="54" t="n">
        <v>3</v>
      </c>
      <c r="E387" s="55" t="n">
        <v>5.9</v>
      </c>
      <c r="F387" s="56" t="n">
        <v>0</v>
      </c>
      <c r="G387" s="57" t="n">
        <f aca="false">D387*E387</f>
        <v>17.7</v>
      </c>
      <c r="H387" s="57" t="n">
        <f aca="false">G387*(1-F387)</f>
        <v>17.7</v>
      </c>
      <c r="I387" s="1" t="n">
        <f aca="false">MONTH(A387)</f>
        <v>3</v>
      </c>
      <c r="J387" s="57" t="n">
        <f aca="false">D387*INDEX(Справочник!$E$5:$E$16,MATCH(C387,Справочник!$A$5:$A$16,0))</f>
        <v>5.7</v>
      </c>
      <c r="K387" s="57" t="n">
        <f aca="false">D387*INDEX(Справочник!$F$5:$F$16,MATCH(C387,Справочник!$A$5:$A$16,0))</f>
        <v>2.1</v>
      </c>
    </row>
    <row r="388" customFormat="false" ht="15" hidden="false" customHeight="false" outlineLevel="0" collapsed="false">
      <c r="A388" s="53" t="n">
        <v>45739</v>
      </c>
      <c r="B388" s="54" t="s">
        <v>378</v>
      </c>
      <c r="C388" s="54" t="s">
        <v>85</v>
      </c>
      <c r="D388" s="54" t="n">
        <v>1</v>
      </c>
      <c r="E388" s="55" t="n">
        <v>6.9</v>
      </c>
      <c r="F388" s="56" t="n">
        <v>0</v>
      </c>
      <c r="G388" s="57" t="n">
        <f aca="false">D388*E388</f>
        <v>6.9</v>
      </c>
      <c r="H388" s="57" t="n">
        <f aca="false">G388*(1-F388)</f>
        <v>6.9</v>
      </c>
      <c r="I388" s="1" t="n">
        <f aca="false">MONTH(A388)</f>
        <v>3</v>
      </c>
      <c r="J388" s="57" t="n">
        <f aca="false">D388*INDEX(Справочник!$E$5:$E$16,MATCH(C388,Справочник!$A$5:$A$16,0))</f>
        <v>2.3</v>
      </c>
      <c r="K388" s="57" t="n">
        <f aca="false">D388*INDEX(Справочник!$F$5:$F$16,MATCH(C388,Справочник!$A$5:$A$16,0))</f>
        <v>0.7</v>
      </c>
    </row>
    <row r="389" customFormat="false" ht="15" hidden="false" customHeight="false" outlineLevel="0" collapsed="false">
      <c r="A389" s="53" t="n">
        <v>45739</v>
      </c>
      <c r="B389" s="54" t="s">
        <v>378</v>
      </c>
      <c r="C389" s="54" t="s">
        <v>83</v>
      </c>
      <c r="D389" s="54" t="n">
        <v>1</v>
      </c>
      <c r="E389" s="55" t="n">
        <v>11.5</v>
      </c>
      <c r="F389" s="56" t="n">
        <v>0</v>
      </c>
      <c r="G389" s="57" t="n">
        <f aca="false">D389*E389</f>
        <v>11.5</v>
      </c>
      <c r="H389" s="57" t="n">
        <f aca="false">G389*(1-F389)</f>
        <v>11.5</v>
      </c>
      <c r="I389" s="1" t="n">
        <f aca="false">MONTH(A389)</f>
        <v>3</v>
      </c>
      <c r="J389" s="57" t="n">
        <f aca="false">D389*INDEX(Справочник!$E$5:$E$16,MATCH(C389,Справочник!$A$5:$A$16,0))</f>
        <v>5.1</v>
      </c>
      <c r="K389" s="57" t="n">
        <f aca="false">D389*INDEX(Справочник!$F$5:$F$16,MATCH(C389,Справочник!$A$5:$A$16,0))</f>
        <v>0.9</v>
      </c>
    </row>
    <row r="390" customFormat="false" ht="15" hidden="false" customHeight="false" outlineLevel="0" collapsed="false">
      <c r="A390" s="53" t="n">
        <v>45740</v>
      </c>
      <c r="B390" s="54" t="s">
        <v>379</v>
      </c>
      <c r="C390" s="54" t="s">
        <v>80</v>
      </c>
      <c r="D390" s="54" t="n">
        <v>1</v>
      </c>
      <c r="E390" s="55" t="n">
        <v>9.9</v>
      </c>
      <c r="F390" s="56" t="n">
        <v>0</v>
      </c>
      <c r="G390" s="57" t="n">
        <f aca="false">D390*E390</f>
        <v>9.9</v>
      </c>
      <c r="H390" s="57" t="n">
        <f aca="false">G390*(1-F390)</f>
        <v>9.9</v>
      </c>
      <c r="I390" s="1" t="n">
        <f aca="false">MONTH(A390)</f>
        <v>3</v>
      </c>
      <c r="J390" s="57" t="n">
        <f aca="false">D390*INDEX(Справочник!$E$5:$E$16,MATCH(C390,Справочник!$A$5:$A$16,0))</f>
        <v>4.2</v>
      </c>
      <c r="K390" s="57" t="n">
        <f aca="false">D390*INDEX(Справочник!$F$5:$F$16,MATCH(C390,Справочник!$A$5:$A$16,0))</f>
        <v>0.9</v>
      </c>
    </row>
    <row r="391" customFormat="false" ht="15" hidden="false" customHeight="false" outlineLevel="0" collapsed="false">
      <c r="A391" s="53" t="n">
        <v>45740</v>
      </c>
      <c r="B391" s="54" t="s">
        <v>380</v>
      </c>
      <c r="C391" s="54" t="s">
        <v>80</v>
      </c>
      <c r="D391" s="54" t="n">
        <v>1</v>
      </c>
      <c r="E391" s="55" t="n">
        <v>9.9</v>
      </c>
      <c r="F391" s="56" t="n">
        <v>0</v>
      </c>
      <c r="G391" s="57" t="n">
        <f aca="false">D391*E391</f>
        <v>9.9</v>
      </c>
      <c r="H391" s="57" t="n">
        <f aca="false">G391*(1-F391)</f>
        <v>9.9</v>
      </c>
      <c r="I391" s="1" t="n">
        <f aca="false">MONTH(A391)</f>
        <v>3</v>
      </c>
      <c r="J391" s="57" t="n">
        <f aca="false">D391*INDEX(Справочник!$E$5:$E$16,MATCH(C391,Справочник!$A$5:$A$16,0))</f>
        <v>4.2</v>
      </c>
      <c r="K391" s="57" t="n">
        <f aca="false">D391*INDEX(Справочник!$F$5:$F$16,MATCH(C391,Справочник!$A$5:$A$16,0))</f>
        <v>0.9</v>
      </c>
    </row>
    <row r="392" customFormat="false" ht="15" hidden="false" customHeight="false" outlineLevel="0" collapsed="false">
      <c r="A392" s="53" t="n">
        <v>45740</v>
      </c>
      <c r="B392" s="54" t="s">
        <v>381</v>
      </c>
      <c r="C392" s="54" t="s">
        <v>83</v>
      </c>
      <c r="D392" s="54" t="n">
        <v>1</v>
      </c>
      <c r="E392" s="55" t="n">
        <v>11.5</v>
      </c>
      <c r="F392" s="56" t="n">
        <v>0</v>
      </c>
      <c r="G392" s="57" t="n">
        <f aca="false">D392*E392</f>
        <v>11.5</v>
      </c>
      <c r="H392" s="57" t="n">
        <f aca="false">G392*(1-F392)</f>
        <v>11.5</v>
      </c>
      <c r="I392" s="1" t="n">
        <f aca="false">MONTH(A392)</f>
        <v>3</v>
      </c>
      <c r="J392" s="57" t="n">
        <f aca="false">D392*INDEX(Справочник!$E$5:$E$16,MATCH(C392,Справочник!$A$5:$A$16,0))</f>
        <v>5.1</v>
      </c>
      <c r="K392" s="57" t="n">
        <f aca="false">D392*INDEX(Справочник!$F$5:$F$16,MATCH(C392,Справочник!$A$5:$A$16,0))</f>
        <v>0.9</v>
      </c>
    </row>
    <row r="393" customFormat="false" ht="15" hidden="false" customHeight="false" outlineLevel="0" collapsed="false">
      <c r="A393" s="53" t="n">
        <v>45740</v>
      </c>
      <c r="B393" s="54" t="s">
        <v>381</v>
      </c>
      <c r="C393" s="54" t="s">
        <v>86</v>
      </c>
      <c r="D393" s="54" t="n">
        <v>1</v>
      </c>
      <c r="E393" s="55" t="n">
        <v>7.5</v>
      </c>
      <c r="F393" s="56" t="n">
        <v>0</v>
      </c>
      <c r="G393" s="57" t="n">
        <f aca="false">D393*E393</f>
        <v>7.5</v>
      </c>
      <c r="H393" s="57" t="n">
        <f aca="false">G393*(1-F393)</f>
        <v>7.5</v>
      </c>
      <c r="I393" s="1" t="n">
        <f aca="false">MONTH(A393)</f>
        <v>3</v>
      </c>
      <c r="J393" s="57" t="n">
        <f aca="false">D393*INDEX(Справочник!$E$5:$E$16,MATCH(C393,Справочник!$A$5:$A$16,0))</f>
        <v>2.6</v>
      </c>
      <c r="K393" s="57" t="n">
        <f aca="false">D393*INDEX(Справочник!$F$5:$F$16,MATCH(C393,Справочник!$A$5:$A$16,0))</f>
        <v>0.7</v>
      </c>
    </row>
    <row r="394" customFormat="false" ht="15" hidden="false" customHeight="false" outlineLevel="0" collapsed="false">
      <c r="A394" s="53" t="n">
        <v>45740</v>
      </c>
      <c r="B394" s="54" t="s">
        <v>381</v>
      </c>
      <c r="C394" s="54" t="s">
        <v>87</v>
      </c>
      <c r="D394" s="54" t="n">
        <v>1</v>
      </c>
      <c r="E394" s="55" t="n">
        <v>5.9</v>
      </c>
      <c r="F394" s="56" t="n">
        <v>0</v>
      </c>
      <c r="G394" s="57" t="n">
        <f aca="false">D394*E394</f>
        <v>5.9</v>
      </c>
      <c r="H394" s="57" t="n">
        <f aca="false">G394*(1-F394)</f>
        <v>5.9</v>
      </c>
      <c r="I394" s="1" t="n">
        <f aca="false">MONTH(A394)</f>
        <v>3</v>
      </c>
      <c r="J394" s="57" t="n">
        <f aca="false">D394*INDEX(Справочник!$E$5:$E$16,MATCH(C394,Справочник!$A$5:$A$16,0))</f>
        <v>1.9</v>
      </c>
      <c r="K394" s="57" t="n">
        <f aca="false">D394*INDEX(Справочник!$F$5:$F$16,MATCH(C394,Справочник!$A$5:$A$16,0))</f>
        <v>0.7</v>
      </c>
    </row>
    <row r="395" customFormat="false" ht="15" hidden="false" customHeight="false" outlineLevel="0" collapsed="false">
      <c r="A395" s="53" t="n">
        <v>45741</v>
      </c>
      <c r="B395" s="54" t="s">
        <v>382</v>
      </c>
      <c r="C395" s="54" t="s">
        <v>87</v>
      </c>
      <c r="D395" s="54" t="n">
        <v>1</v>
      </c>
      <c r="E395" s="55" t="n">
        <v>5.9</v>
      </c>
      <c r="F395" s="56" t="n">
        <v>0</v>
      </c>
      <c r="G395" s="57" t="n">
        <f aca="false">D395*E395</f>
        <v>5.9</v>
      </c>
      <c r="H395" s="57" t="n">
        <f aca="false">G395*(1-F395)</f>
        <v>5.9</v>
      </c>
      <c r="I395" s="1" t="n">
        <f aca="false">MONTH(A395)</f>
        <v>3</v>
      </c>
      <c r="J395" s="57" t="n">
        <f aca="false">D395*INDEX(Справочник!$E$5:$E$16,MATCH(C395,Справочник!$A$5:$A$16,0))</f>
        <v>1.9</v>
      </c>
      <c r="K395" s="57" t="n">
        <f aca="false">D395*INDEX(Справочник!$F$5:$F$16,MATCH(C395,Справочник!$A$5:$A$16,0))</f>
        <v>0.7</v>
      </c>
    </row>
    <row r="396" customFormat="false" ht="15" hidden="false" customHeight="false" outlineLevel="0" collapsed="false">
      <c r="A396" s="53" t="n">
        <v>45741</v>
      </c>
      <c r="B396" s="54" t="s">
        <v>383</v>
      </c>
      <c r="C396" s="54" t="s">
        <v>83</v>
      </c>
      <c r="D396" s="54" t="n">
        <v>1</v>
      </c>
      <c r="E396" s="55" t="n">
        <v>11.5</v>
      </c>
      <c r="F396" s="56" t="n">
        <v>0</v>
      </c>
      <c r="G396" s="57" t="n">
        <f aca="false">D396*E396</f>
        <v>11.5</v>
      </c>
      <c r="H396" s="57" t="n">
        <f aca="false">G396*(1-F396)</f>
        <v>11.5</v>
      </c>
      <c r="I396" s="1" t="n">
        <f aca="false">MONTH(A396)</f>
        <v>3</v>
      </c>
      <c r="J396" s="57" t="n">
        <f aca="false">D396*INDEX(Справочник!$E$5:$E$16,MATCH(C396,Справочник!$A$5:$A$16,0))</f>
        <v>5.1</v>
      </c>
      <c r="K396" s="57" t="n">
        <f aca="false">D396*INDEX(Справочник!$F$5:$F$16,MATCH(C396,Справочник!$A$5:$A$16,0))</f>
        <v>0.9</v>
      </c>
    </row>
    <row r="397" customFormat="false" ht="15" hidden="false" customHeight="false" outlineLevel="0" collapsed="false">
      <c r="A397" s="53" t="n">
        <v>45741</v>
      </c>
      <c r="B397" s="54" t="s">
        <v>384</v>
      </c>
      <c r="C397" s="54" t="s">
        <v>84</v>
      </c>
      <c r="D397" s="54" t="n">
        <v>1</v>
      </c>
      <c r="E397" s="55" t="n">
        <v>10.5</v>
      </c>
      <c r="F397" s="56" t="n">
        <v>0</v>
      </c>
      <c r="G397" s="57" t="n">
        <f aca="false">D397*E397</f>
        <v>10.5</v>
      </c>
      <c r="H397" s="57" t="n">
        <f aca="false">G397*(1-F397)</f>
        <v>10.5</v>
      </c>
      <c r="I397" s="1" t="n">
        <f aca="false">MONTH(A397)</f>
        <v>3</v>
      </c>
      <c r="J397" s="57" t="n">
        <f aca="false">D397*INDEX(Справочник!$E$5:$E$16,MATCH(C397,Справочник!$A$5:$A$16,0))</f>
        <v>4.7</v>
      </c>
      <c r="K397" s="57" t="n">
        <f aca="false">D397*INDEX(Справочник!$F$5:$F$16,MATCH(C397,Справочник!$A$5:$A$16,0))</f>
        <v>0.9</v>
      </c>
    </row>
    <row r="398" customFormat="false" ht="15" hidden="false" customHeight="false" outlineLevel="0" collapsed="false">
      <c r="A398" s="53" t="n">
        <v>45741</v>
      </c>
      <c r="B398" s="54" t="s">
        <v>385</v>
      </c>
      <c r="C398" s="54" t="s">
        <v>85</v>
      </c>
      <c r="D398" s="54" t="n">
        <v>1</v>
      </c>
      <c r="E398" s="55" t="n">
        <v>6.9</v>
      </c>
      <c r="F398" s="56" t="n">
        <v>0</v>
      </c>
      <c r="G398" s="57" t="n">
        <f aca="false">D398*E398</f>
        <v>6.9</v>
      </c>
      <c r="H398" s="57" t="n">
        <f aca="false">G398*(1-F398)</f>
        <v>6.9</v>
      </c>
      <c r="I398" s="1" t="n">
        <f aca="false">MONTH(A398)</f>
        <v>3</v>
      </c>
      <c r="J398" s="57" t="n">
        <f aca="false">D398*INDEX(Справочник!$E$5:$E$16,MATCH(C398,Справочник!$A$5:$A$16,0))</f>
        <v>2.3</v>
      </c>
      <c r="K398" s="57" t="n">
        <f aca="false">D398*INDEX(Справочник!$F$5:$F$16,MATCH(C398,Справочник!$A$5:$A$16,0))</f>
        <v>0.7</v>
      </c>
    </row>
    <row r="399" customFormat="false" ht="15" hidden="false" customHeight="false" outlineLevel="0" collapsed="false">
      <c r="A399" s="53" t="n">
        <v>45742</v>
      </c>
      <c r="B399" s="54" t="s">
        <v>386</v>
      </c>
      <c r="C399" s="54" t="s">
        <v>84</v>
      </c>
      <c r="D399" s="54" t="n">
        <v>2</v>
      </c>
      <c r="E399" s="55" t="n">
        <v>10.5</v>
      </c>
      <c r="F399" s="56" t="n">
        <v>0</v>
      </c>
      <c r="G399" s="57" t="n">
        <f aca="false">D399*E399</f>
        <v>21</v>
      </c>
      <c r="H399" s="57" t="n">
        <f aca="false">G399*(1-F399)</f>
        <v>21</v>
      </c>
      <c r="I399" s="1" t="n">
        <f aca="false">MONTH(A399)</f>
        <v>3</v>
      </c>
      <c r="J399" s="57" t="n">
        <f aca="false">D399*INDEX(Справочник!$E$5:$E$16,MATCH(C399,Справочник!$A$5:$A$16,0))</f>
        <v>9.4</v>
      </c>
      <c r="K399" s="57" t="n">
        <f aca="false">D399*INDEX(Справочник!$F$5:$F$16,MATCH(C399,Справочник!$A$5:$A$16,0))</f>
        <v>1.8</v>
      </c>
    </row>
    <row r="400" customFormat="false" ht="15" hidden="false" customHeight="false" outlineLevel="0" collapsed="false">
      <c r="A400" s="53" t="n">
        <v>45742</v>
      </c>
      <c r="B400" s="54" t="s">
        <v>386</v>
      </c>
      <c r="C400" s="54" t="s">
        <v>85</v>
      </c>
      <c r="D400" s="54" t="n">
        <v>2</v>
      </c>
      <c r="E400" s="55" t="n">
        <v>6.9</v>
      </c>
      <c r="F400" s="56" t="n">
        <v>0</v>
      </c>
      <c r="G400" s="57" t="n">
        <f aca="false">D400*E400</f>
        <v>13.8</v>
      </c>
      <c r="H400" s="57" t="n">
        <f aca="false">G400*(1-F400)</f>
        <v>13.8</v>
      </c>
      <c r="I400" s="1" t="n">
        <f aca="false">MONTH(A400)</f>
        <v>3</v>
      </c>
      <c r="J400" s="57" t="n">
        <f aca="false">D400*INDEX(Справочник!$E$5:$E$16,MATCH(C400,Справочник!$A$5:$A$16,0))</f>
        <v>4.6</v>
      </c>
      <c r="K400" s="57" t="n">
        <f aca="false">D400*INDEX(Справочник!$F$5:$F$16,MATCH(C400,Справочник!$A$5:$A$16,0))</f>
        <v>1.4</v>
      </c>
    </row>
    <row r="401" customFormat="false" ht="15" hidden="false" customHeight="false" outlineLevel="0" collapsed="false">
      <c r="A401" s="53" t="n">
        <v>45742</v>
      </c>
      <c r="B401" s="54" t="s">
        <v>386</v>
      </c>
      <c r="C401" s="54" t="s">
        <v>82</v>
      </c>
      <c r="D401" s="54" t="n">
        <v>3</v>
      </c>
      <c r="E401" s="55" t="n">
        <v>32</v>
      </c>
      <c r="F401" s="56" t="n">
        <v>0</v>
      </c>
      <c r="G401" s="57" t="n">
        <f aca="false">D401*E401</f>
        <v>96</v>
      </c>
      <c r="H401" s="57" t="n">
        <f aca="false">G401*(1-F401)</f>
        <v>96</v>
      </c>
      <c r="I401" s="1" t="n">
        <f aca="false">MONTH(A401)</f>
        <v>3</v>
      </c>
      <c r="J401" s="57" t="n">
        <f aca="false">D401*INDEX(Справочник!$E$5:$E$16,MATCH(C401,Справочник!$A$5:$A$16,0))</f>
        <v>49.5</v>
      </c>
      <c r="K401" s="57" t="n">
        <f aca="false">D401*INDEX(Справочник!$F$5:$F$16,MATCH(C401,Справочник!$A$5:$A$16,0))</f>
        <v>7.2</v>
      </c>
    </row>
    <row r="402" customFormat="false" ht="15" hidden="false" customHeight="false" outlineLevel="0" collapsed="false">
      <c r="A402" s="53" t="n">
        <v>45742</v>
      </c>
      <c r="B402" s="54" t="s">
        <v>387</v>
      </c>
      <c r="C402" s="54" t="s">
        <v>83</v>
      </c>
      <c r="D402" s="54" t="n">
        <v>1</v>
      </c>
      <c r="E402" s="55" t="n">
        <v>11.5</v>
      </c>
      <c r="F402" s="56" t="n">
        <v>0</v>
      </c>
      <c r="G402" s="57" t="n">
        <f aca="false">D402*E402</f>
        <v>11.5</v>
      </c>
      <c r="H402" s="57" t="n">
        <f aca="false">G402*(1-F402)</f>
        <v>11.5</v>
      </c>
      <c r="I402" s="1" t="n">
        <f aca="false">MONTH(A402)</f>
        <v>3</v>
      </c>
      <c r="J402" s="57" t="n">
        <f aca="false">D402*INDEX(Справочник!$E$5:$E$16,MATCH(C402,Справочник!$A$5:$A$16,0))</f>
        <v>5.1</v>
      </c>
      <c r="K402" s="57" t="n">
        <f aca="false">D402*INDEX(Справочник!$F$5:$F$16,MATCH(C402,Справочник!$A$5:$A$16,0))</f>
        <v>0.9</v>
      </c>
    </row>
    <row r="403" customFormat="false" ht="15" hidden="false" customHeight="false" outlineLevel="0" collapsed="false">
      <c r="A403" s="53" t="n">
        <v>45742</v>
      </c>
      <c r="B403" s="54" t="s">
        <v>388</v>
      </c>
      <c r="C403" s="54" t="s">
        <v>84</v>
      </c>
      <c r="D403" s="54" t="n">
        <v>2</v>
      </c>
      <c r="E403" s="55" t="n">
        <v>10.5</v>
      </c>
      <c r="F403" s="56" t="n">
        <v>0</v>
      </c>
      <c r="G403" s="57" t="n">
        <f aca="false">D403*E403</f>
        <v>21</v>
      </c>
      <c r="H403" s="57" t="n">
        <f aca="false">G403*(1-F403)</f>
        <v>21</v>
      </c>
      <c r="I403" s="1" t="n">
        <f aca="false">MONTH(A403)</f>
        <v>3</v>
      </c>
      <c r="J403" s="57" t="n">
        <f aca="false">D403*INDEX(Справочник!$E$5:$E$16,MATCH(C403,Справочник!$A$5:$A$16,0))</f>
        <v>9.4</v>
      </c>
      <c r="K403" s="57" t="n">
        <f aca="false">D403*INDEX(Справочник!$F$5:$F$16,MATCH(C403,Справочник!$A$5:$A$16,0))</f>
        <v>1.8</v>
      </c>
    </row>
    <row r="404" customFormat="false" ht="15" hidden="false" customHeight="false" outlineLevel="0" collapsed="false">
      <c r="A404" s="53" t="n">
        <v>45742</v>
      </c>
      <c r="B404" s="54" t="s">
        <v>388</v>
      </c>
      <c r="C404" s="54" t="s">
        <v>90</v>
      </c>
      <c r="D404" s="54" t="n">
        <v>2</v>
      </c>
      <c r="E404" s="55" t="n">
        <v>4.5</v>
      </c>
      <c r="F404" s="56" t="n">
        <v>0</v>
      </c>
      <c r="G404" s="57" t="n">
        <f aca="false">D404*E404</f>
        <v>9</v>
      </c>
      <c r="H404" s="57" t="n">
        <f aca="false">G404*(1-F404)</f>
        <v>9</v>
      </c>
      <c r="I404" s="1" t="n">
        <f aca="false">MONTH(A404)</f>
        <v>3</v>
      </c>
      <c r="J404" s="57" t="n">
        <f aca="false">D404*INDEX(Справочник!$E$5:$E$16,MATCH(C404,Справочник!$A$5:$A$16,0))</f>
        <v>3.2</v>
      </c>
      <c r="K404" s="57" t="n">
        <f aca="false">D404*INDEX(Справочник!$F$5:$F$16,MATCH(C404,Справочник!$A$5:$A$16,0))</f>
        <v>5.8</v>
      </c>
    </row>
    <row r="405" customFormat="false" ht="15" hidden="false" customHeight="false" outlineLevel="0" collapsed="false">
      <c r="A405" s="53" t="n">
        <v>45742</v>
      </c>
      <c r="B405" s="54" t="s">
        <v>389</v>
      </c>
      <c r="C405" s="54" t="s">
        <v>84</v>
      </c>
      <c r="D405" s="54" t="n">
        <v>2</v>
      </c>
      <c r="E405" s="55" t="n">
        <v>10.5</v>
      </c>
      <c r="F405" s="56" t="n">
        <v>0</v>
      </c>
      <c r="G405" s="57" t="n">
        <f aca="false">D405*E405</f>
        <v>21</v>
      </c>
      <c r="H405" s="57" t="n">
        <f aca="false">G405*(1-F405)</f>
        <v>21</v>
      </c>
      <c r="I405" s="1" t="n">
        <f aca="false">MONTH(A405)</f>
        <v>3</v>
      </c>
      <c r="J405" s="57" t="n">
        <f aca="false">D405*INDEX(Справочник!$E$5:$E$16,MATCH(C405,Справочник!$A$5:$A$16,0))</f>
        <v>9.4</v>
      </c>
      <c r="K405" s="57" t="n">
        <f aca="false">D405*INDEX(Справочник!$F$5:$F$16,MATCH(C405,Справочник!$A$5:$A$16,0))</f>
        <v>1.8</v>
      </c>
    </row>
    <row r="406" customFormat="false" ht="15" hidden="false" customHeight="false" outlineLevel="0" collapsed="false">
      <c r="A406" s="53" t="n">
        <v>45743</v>
      </c>
      <c r="B406" s="54" t="s">
        <v>390</v>
      </c>
      <c r="C406" s="54" t="s">
        <v>83</v>
      </c>
      <c r="D406" s="54" t="n">
        <v>1</v>
      </c>
      <c r="E406" s="55" t="n">
        <v>11.5</v>
      </c>
      <c r="F406" s="56" t="n">
        <v>0</v>
      </c>
      <c r="G406" s="57" t="n">
        <f aca="false">D406*E406</f>
        <v>11.5</v>
      </c>
      <c r="H406" s="57" t="n">
        <f aca="false">G406*(1-F406)</f>
        <v>11.5</v>
      </c>
      <c r="I406" s="1" t="n">
        <f aca="false">MONTH(A406)</f>
        <v>3</v>
      </c>
      <c r="J406" s="57" t="n">
        <f aca="false">D406*INDEX(Справочник!$E$5:$E$16,MATCH(C406,Справочник!$A$5:$A$16,0))</f>
        <v>5.1</v>
      </c>
      <c r="K406" s="57" t="n">
        <f aca="false">D406*INDEX(Справочник!$F$5:$F$16,MATCH(C406,Справочник!$A$5:$A$16,0))</f>
        <v>0.9</v>
      </c>
    </row>
    <row r="407" customFormat="false" ht="15" hidden="false" customHeight="false" outlineLevel="0" collapsed="false">
      <c r="A407" s="53" t="n">
        <v>45743</v>
      </c>
      <c r="B407" s="54" t="s">
        <v>391</v>
      </c>
      <c r="C407" s="54" t="s">
        <v>85</v>
      </c>
      <c r="D407" s="54" t="n">
        <v>2</v>
      </c>
      <c r="E407" s="55" t="n">
        <v>6.9</v>
      </c>
      <c r="F407" s="56" t="n">
        <v>0</v>
      </c>
      <c r="G407" s="57" t="n">
        <f aca="false">D407*E407</f>
        <v>13.8</v>
      </c>
      <c r="H407" s="57" t="n">
        <f aca="false">G407*(1-F407)</f>
        <v>13.8</v>
      </c>
      <c r="I407" s="1" t="n">
        <f aca="false">MONTH(A407)</f>
        <v>3</v>
      </c>
      <c r="J407" s="57" t="n">
        <f aca="false">D407*INDEX(Справочник!$E$5:$E$16,MATCH(C407,Справочник!$A$5:$A$16,0))</f>
        <v>4.6</v>
      </c>
      <c r="K407" s="57" t="n">
        <f aca="false">D407*INDEX(Справочник!$F$5:$F$16,MATCH(C407,Справочник!$A$5:$A$16,0))</f>
        <v>1.4</v>
      </c>
    </row>
    <row r="408" customFormat="false" ht="15" hidden="false" customHeight="false" outlineLevel="0" collapsed="false">
      <c r="A408" s="53" t="n">
        <v>45743</v>
      </c>
      <c r="B408" s="54" t="s">
        <v>392</v>
      </c>
      <c r="C408" s="54" t="s">
        <v>83</v>
      </c>
      <c r="D408" s="54" t="n">
        <v>1</v>
      </c>
      <c r="E408" s="55" t="n">
        <v>11.5</v>
      </c>
      <c r="F408" s="56" t="n">
        <v>0</v>
      </c>
      <c r="G408" s="57" t="n">
        <f aca="false">D408*E408</f>
        <v>11.5</v>
      </c>
      <c r="H408" s="57" t="n">
        <f aca="false">G408*(1-F408)</f>
        <v>11.5</v>
      </c>
      <c r="I408" s="1" t="n">
        <f aca="false">MONTH(A408)</f>
        <v>3</v>
      </c>
      <c r="J408" s="57" t="n">
        <f aca="false">D408*INDEX(Справочник!$E$5:$E$16,MATCH(C408,Справочник!$A$5:$A$16,0))</f>
        <v>5.1</v>
      </c>
      <c r="K408" s="57" t="n">
        <f aca="false">D408*INDEX(Справочник!$F$5:$F$16,MATCH(C408,Справочник!$A$5:$A$16,0))</f>
        <v>0.9</v>
      </c>
    </row>
    <row r="409" customFormat="false" ht="15" hidden="false" customHeight="false" outlineLevel="0" collapsed="false">
      <c r="A409" s="53" t="n">
        <v>45743</v>
      </c>
      <c r="B409" s="54" t="s">
        <v>392</v>
      </c>
      <c r="C409" s="54" t="s">
        <v>80</v>
      </c>
      <c r="D409" s="54" t="n">
        <v>1</v>
      </c>
      <c r="E409" s="55" t="n">
        <v>9.9</v>
      </c>
      <c r="F409" s="56" t="n">
        <v>0</v>
      </c>
      <c r="G409" s="57" t="n">
        <f aca="false">D409*E409</f>
        <v>9.9</v>
      </c>
      <c r="H409" s="57" t="n">
        <f aca="false">G409*(1-F409)</f>
        <v>9.9</v>
      </c>
      <c r="I409" s="1" t="n">
        <f aca="false">MONTH(A409)</f>
        <v>3</v>
      </c>
      <c r="J409" s="57" t="n">
        <f aca="false">D409*INDEX(Справочник!$E$5:$E$16,MATCH(C409,Справочник!$A$5:$A$16,0))</f>
        <v>4.2</v>
      </c>
      <c r="K409" s="57" t="n">
        <f aca="false">D409*INDEX(Справочник!$F$5:$F$16,MATCH(C409,Справочник!$A$5:$A$16,0))</f>
        <v>0.9</v>
      </c>
    </row>
    <row r="410" customFormat="false" ht="15" hidden="false" customHeight="false" outlineLevel="0" collapsed="false">
      <c r="A410" s="53" t="n">
        <v>45744</v>
      </c>
      <c r="B410" s="54" t="s">
        <v>393</v>
      </c>
      <c r="C410" s="54" t="s">
        <v>82</v>
      </c>
      <c r="D410" s="54" t="n">
        <v>1</v>
      </c>
      <c r="E410" s="55" t="n">
        <v>32</v>
      </c>
      <c r="F410" s="56" t="n">
        <v>0</v>
      </c>
      <c r="G410" s="57" t="n">
        <f aca="false">D410*E410</f>
        <v>32</v>
      </c>
      <c r="H410" s="57" t="n">
        <f aca="false">G410*(1-F410)</f>
        <v>32</v>
      </c>
      <c r="I410" s="1" t="n">
        <f aca="false">MONTH(A410)</f>
        <v>3</v>
      </c>
      <c r="J410" s="57" t="n">
        <f aca="false">D410*INDEX(Справочник!$E$5:$E$16,MATCH(C410,Справочник!$A$5:$A$16,0))</f>
        <v>16.5</v>
      </c>
      <c r="K410" s="57" t="n">
        <f aca="false">D410*INDEX(Справочник!$F$5:$F$16,MATCH(C410,Справочник!$A$5:$A$16,0))</f>
        <v>2.4</v>
      </c>
    </row>
    <row r="411" customFormat="false" ht="15" hidden="false" customHeight="false" outlineLevel="0" collapsed="false">
      <c r="A411" s="53" t="n">
        <v>45744</v>
      </c>
      <c r="B411" s="54" t="s">
        <v>394</v>
      </c>
      <c r="C411" s="54" t="s">
        <v>80</v>
      </c>
      <c r="D411" s="54" t="n">
        <v>1</v>
      </c>
      <c r="E411" s="55" t="n">
        <v>9.9</v>
      </c>
      <c r="F411" s="56" t="n">
        <v>0</v>
      </c>
      <c r="G411" s="57" t="n">
        <f aca="false">D411*E411</f>
        <v>9.9</v>
      </c>
      <c r="H411" s="57" t="n">
        <f aca="false">G411*(1-F411)</f>
        <v>9.9</v>
      </c>
      <c r="I411" s="1" t="n">
        <f aca="false">MONTH(A411)</f>
        <v>3</v>
      </c>
      <c r="J411" s="57" t="n">
        <f aca="false">D411*INDEX(Справочник!$E$5:$E$16,MATCH(C411,Справочник!$A$5:$A$16,0))</f>
        <v>4.2</v>
      </c>
      <c r="K411" s="57" t="n">
        <f aca="false">D411*INDEX(Справочник!$F$5:$F$16,MATCH(C411,Справочник!$A$5:$A$16,0))</f>
        <v>0.9</v>
      </c>
    </row>
    <row r="412" customFormat="false" ht="15" hidden="false" customHeight="false" outlineLevel="0" collapsed="false">
      <c r="A412" s="53" t="n">
        <v>45744</v>
      </c>
      <c r="B412" s="54" t="s">
        <v>394</v>
      </c>
      <c r="C412" s="54" t="s">
        <v>85</v>
      </c>
      <c r="D412" s="54" t="n">
        <v>1</v>
      </c>
      <c r="E412" s="55" t="n">
        <v>6.9</v>
      </c>
      <c r="F412" s="56" t="n">
        <v>0</v>
      </c>
      <c r="G412" s="57" t="n">
        <f aca="false">D412*E412</f>
        <v>6.9</v>
      </c>
      <c r="H412" s="57" t="n">
        <f aca="false">G412*(1-F412)</f>
        <v>6.9</v>
      </c>
      <c r="I412" s="1" t="n">
        <f aca="false">MONTH(A412)</f>
        <v>3</v>
      </c>
      <c r="J412" s="57" t="n">
        <f aca="false">D412*INDEX(Справочник!$E$5:$E$16,MATCH(C412,Справочник!$A$5:$A$16,0))</f>
        <v>2.3</v>
      </c>
      <c r="K412" s="57" t="n">
        <f aca="false">D412*INDEX(Справочник!$F$5:$F$16,MATCH(C412,Справочник!$A$5:$A$16,0))</f>
        <v>0.7</v>
      </c>
    </row>
    <row r="413" customFormat="false" ht="15" hidden="false" customHeight="false" outlineLevel="0" collapsed="false">
      <c r="A413" s="53" t="n">
        <v>45744</v>
      </c>
      <c r="B413" s="54" t="s">
        <v>394</v>
      </c>
      <c r="C413" s="54" t="s">
        <v>91</v>
      </c>
      <c r="D413" s="54" t="n">
        <v>1</v>
      </c>
      <c r="E413" s="55" t="n">
        <v>28</v>
      </c>
      <c r="F413" s="56" t="n">
        <v>0.2</v>
      </c>
      <c r="G413" s="57" t="n">
        <f aca="false">D413*E413</f>
        <v>28</v>
      </c>
      <c r="H413" s="57" t="n">
        <f aca="false">G413*(1-F413)</f>
        <v>22.4</v>
      </c>
      <c r="I413" s="1" t="n">
        <f aca="false">MONTH(A413)</f>
        <v>3</v>
      </c>
      <c r="J413" s="57" t="n">
        <f aca="false">D413*INDEX(Справочник!$E$5:$E$16,MATCH(C413,Справочник!$A$5:$A$16,0))</f>
        <v>17.4</v>
      </c>
      <c r="K413" s="57" t="n">
        <f aca="false">D413*INDEX(Справочник!$F$5:$F$16,MATCH(C413,Справочник!$A$5:$A$16,0))</f>
        <v>7.9</v>
      </c>
    </row>
    <row r="414" customFormat="false" ht="15" hidden="false" customHeight="false" outlineLevel="0" collapsed="false">
      <c r="A414" s="53" t="n">
        <v>45744</v>
      </c>
      <c r="B414" s="54" t="s">
        <v>395</v>
      </c>
      <c r="C414" s="54" t="s">
        <v>80</v>
      </c>
      <c r="D414" s="54" t="n">
        <v>2</v>
      </c>
      <c r="E414" s="55" t="n">
        <v>9.9</v>
      </c>
      <c r="F414" s="56" t="n">
        <v>0</v>
      </c>
      <c r="G414" s="57" t="n">
        <f aca="false">D414*E414</f>
        <v>19.8</v>
      </c>
      <c r="H414" s="57" t="n">
        <f aca="false">G414*(1-F414)</f>
        <v>19.8</v>
      </c>
      <c r="I414" s="1" t="n">
        <f aca="false">MONTH(A414)</f>
        <v>3</v>
      </c>
      <c r="J414" s="57" t="n">
        <f aca="false">D414*INDEX(Справочник!$E$5:$E$16,MATCH(C414,Справочник!$A$5:$A$16,0))</f>
        <v>8.4</v>
      </c>
      <c r="K414" s="57" t="n">
        <f aca="false">D414*INDEX(Справочник!$F$5:$F$16,MATCH(C414,Справочник!$A$5:$A$16,0))</f>
        <v>1.8</v>
      </c>
    </row>
    <row r="415" customFormat="false" ht="15" hidden="false" customHeight="false" outlineLevel="0" collapsed="false">
      <c r="A415" s="53" t="n">
        <v>45744</v>
      </c>
      <c r="B415" s="54" t="s">
        <v>395</v>
      </c>
      <c r="C415" s="54" t="s">
        <v>90</v>
      </c>
      <c r="D415" s="54" t="n">
        <v>1</v>
      </c>
      <c r="E415" s="55" t="n">
        <v>4.5</v>
      </c>
      <c r="F415" s="56" t="n">
        <v>0</v>
      </c>
      <c r="G415" s="57" t="n">
        <f aca="false">D415*E415</f>
        <v>4.5</v>
      </c>
      <c r="H415" s="57" t="n">
        <f aca="false">G415*(1-F415)</f>
        <v>4.5</v>
      </c>
      <c r="I415" s="1" t="n">
        <f aca="false">MONTH(A415)</f>
        <v>3</v>
      </c>
      <c r="J415" s="57" t="n">
        <f aca="false">D415*INDEX(Справочник!$E$5:$E$16,MATCH(C415,Справочник!$A$5:$A$16,0))</f>
        <v>1.6</v>
      </c>
      <c r="K415" s="57" t="n">
        <f aca="false">D415*INDEX(Справочник!$F$5:$F$16,MATCH(C415,Справочник!$A$5:$A$16,0))</f>
        <v>2.9</v>
      </c>
    </row>
    <row r="416" customFormat="false" ht="15" hidden="false" customHeight="false" outlineLevel="0" collapsed="false">
      <c r="A416" s="53" t="n">
        <v>45744</v>
      </c>
      <c r="B416" s="54" t="s">
        <v>395</v>
      </c>
      <c r="C416" s="54" t="s">
        <v>81</v>
      </c>
      <c r="D416" s="54" t="n">
        <v>1</v>
      </c>
      <c r="E416" s="55" t="n">
        <v>29.9</v>
      </c>
      <c r="F416" s="56" t="n">
        <v>0</v>
      </c>
      <c r="G416" s="57" t="n">
        <f aca="false">D416*E416</f>
        <v>29.9</v>
      </c>
      <c r="H416" s="57" t="n">
        <f aca="false">G416*(1-F416)</f>
        <v>29.9</v>
      </c>
      <c r="I416" s="1" t="n">
        <f aca="false">MONTH(A416)</f>
        <v>3</v>
      </c>
      <c r="J416" s="57" t="n">
        <f aca="false">D416*INDEX(Справочник!$E$5:$E$16,MATCH(C416,Справочник!$A$5:$A$16,0))</f>
        <v>14.8</v>
      </c>
      <c r="K416" s="57" t="n">
        <f aca="false">D416*INDEX(Справочник!$F$5:$F$16,MATCH(C416,Справочник!$A$5:$A$16,0))</f>
        <v>2.4</v>
      </c>
    </row>
    <row r="417" customFormat="false" ht="15" hidden="false" customHeight="false" outlineLevel="0" collapsed="false">
      <c r="A417" s="53" t="n">
        <v>45744</v>
      </c>
      <c r="B417" s="54" t="s">
        <v>396</v>
      </c>
      <c r="C417" s="54" t="s">
        <v>91</v>
      </c>
      <c r="D417" s="54" t="n">
        <v>1</v>
      </c>
      <c r="E417" s="55" t="n">
        <v>28</v>
      </c>
      <c r="F417" s="56" t="n">
        <v>0.2</v>
      </c>
      <c r="G417" s="57" t="n">
        <f aca="false">D417*E417</f>
        <v>28</v>
      </c>
      <c r="H417" s="57" t="n">
        <f aca="false">G417*(1-F417)</f>
        <v>22.4</v>
      </c>
      <c r="I417" s="1" t="n">
        <f aca="false">MONTH(A417)</f>
        <v>3</v>
      </c>
      <c r="J417" s="57" t="n">
        <f aca="false">D417*INDEX(Справочник!$E$5:$E$16,MATCH(C417,Справочник!$A$5:$A$16,0))</f>
        <v>17.4</v>
      </c>
      <c r="K417" s="57" t="n">
        <f aca="false">D417*INDEX(Справочник!$F$5:$F$16,MATCH(C417,Справочник!$A$5:$A$16,0))</f>
        <v>7.9</v>
      </c>
    </row>
    <row r="418" customFormat="false" ht="15" hidden="false" customHeight="false" outlineLevel="0" collapsed="false">
      <c r="A418" s="53" t="n">
        <v>45744</v>
      </c>
      <c r="B418" s="54" t="s">
        <v>396</v>
      </c>
      <c r="C418" s="54" t="s">
        <v>90</v>
      </c>
      <c r="D418" s="54" t="n">
        <v>3</v>
      </c>
      <c r="E418" s="55" t="n">
        <v>4.5</v>
      </c>
      <c r="F418" s="56" t="n">
        <v>0</v>
      </c>
      <c r="G418" s="57" t="n">
        <f aca="false">D418*E418</f>
        <v>13.5</v>
      </c>
      <c r="H418" s="57" t="n">
        <f aca="false">G418*(1-F418)</f>
        <v>13.5</v>
      </c>
      <c r="I418" s="1" t="n">
        <f aca="false">MONTH(A418)</f>
        <v>3</v>
      </c>
      <c r="J418" s="57" t="n">
        <f aca="false">D418*INDEX(Справочник!$E$5:$E$16,MATCH(C418,Справочник!$A$5:$A$16,0))</f>
        <v>4.8</v>
      </c>
      <c r="K418" s="57" t="n">
        <f aca="false">D418*INDEX(Справочник!$F$5:$F$16,MATCH(C418,Справочник!$A$5:$A$16,0))</f>
        <v>8.7</v>
      </c>
    </row>
    <row r="419" customFormat="false" ht="15" hidden="false" customHeight="false" outlineLevel="0" collapsed="false">
      <c r="A419" s="53" t="n">
        <v>45745</v>
      </c>
      <c r="B419" s="54" t="s">
        <v>397</v>
      </c>
      <c r="C419" s="54" t="s">
        <v>89</v>
      </c>
      <c r="D419" s="54" t="n">
        <v>1</v>
      </c>
      <c r="E419" s="55" t="n">
        <v>24</v>
      </c>
      <c r="F419" s="56" t="n">
        <v>0</v>
      </c>
      <c r="G419" s="57" t="n">
        <f aca="false">D419*E419</f>
        <v>24</v>
      </c>
      <c r="H419" s="57" t="n">
        <f aca="false">G419*(1-F419)</f>
        <v>24</v>
      </c>
      <c r="I419" s="1" t="n">
        <f aca="false">MONTH(A419)</f>
        <v>3</v>
      </c>
      <c r="J419" s="57" t="n">
        <f aca="false">D419*INDEX(Справочник!$E$5:$E$16,MATCH(C419,Справочник!$A$5:$A$16,0))</f>
        <v>13.5</v>
      </c>
      <c r="K419" s="57" t="n">
        <f aca="false">D419*INDEX(Справочник!$F$5:$F$16,MATCH(C419,Справочник!$A$5:$A$16,0))</f>
        <v>3.8</v>
      </c>
    </row>
    <row r="420" customFormat="false" ht="15" hidden="false" customHeight="false" outlineLevel="0" collapsed="false">
      <c r="A420" s="53" t="n">
        <v>45745</v>
      </c>
      <c r="B420" s="54" t="s">
        <v>398</v>
      </c>
      <c r="C420" s="54" t="s">
        <v>91</v>
      </c>
      <c r="D420" s="54" t="n">
        <v>1</v>
      </c>
      <c r="E420" s="55" t="n">
        <v>28</v>
      </c>
      <c r="F420" s="56" t="n">
        <v>0</v>
      </c>
      <c r="G420" s="57" t="n">
        <f aca="false">D420*E420</f>
        <v>28</v>
      </c>
      <c r="H420" s="57" t="n">
        <f aca="false">G420*(1-F420)</f>
        <v>28</v>
      </c>
      <c r="I420" s="1" t="n">
        <f aca="false">MONTH(A420)</f>
        <v>3</v>
      </c>
      <c r="J420" s="57" t="n">
        <f aca="false">D420*INDEX(Справочник!$E$5:$E$16,MATCH(C420,Справочник!$A$5:$A$16,0))</f>
        <v>17.4</v>
      </c>
      <c r="K420" s="57" t="n">
        <f aca="false">D420*INDEX(Справочник!$F$5:$F$16,MATCH(C420,Справочник!$A$5:$A$16,0))</f>
        <v>7.9</v>
      </c>
    </row>
    <row r="421" customFormat="false" ht="15" hidden="false" customHeight="false" outlineLevel="0" collapsed="false">
      <c r="A421" s="53" t="n">
        <v>45745</v>
      </c>
      <c r="B421" s="54" t="s">
        <v>399</v>
      </c>
      <c r="C421" s="54" t="s">
        <v>84</v>
      </c>
      <c r="D421" s="54" t="n">
        <v>2</v>
      </c>
      <c r="E421" s="55" t="n">
        <v>10.5</v>
      </c>
      <c r="F421" s="56" t="n">
        <v>0</v>
      </c>
      <c r="G421" s="57" t="n">
        <f aca="false">D421*E421</f>
        <v>21</v>
      </c>
      <c r="H421" s="57" t="n">
        <f aca="false">G421*(1-F421)</f>
        <v>21</v>
      </c>
      <c r="I421" s="1" t="n">
        <f aca="false">MONTH(A421)</f>
        <v>3</v>
      </c>
      <c r="J421" s="57" t="n">
        <f aca="false">D421*INDEX(Справочник!$E$5:$E$16,MATCH(C421,Справочник!$A$5:$A$16,0))</f>
        <v>9.4</v>
      </c>
      <c r="K421" s="57" t="n">
        <f aca="false">D421*INDEX(Справочник!$F$5:$F$16,MATCH(C421,Справочник!$A$5:$A$16,0))</f>
        <v>1.8</v>
      </c>
    </row>
    <row r="422" customFormat="false" ht="15" hidden="false" customHeight="false" outlineLevel="0" collapsed="false">
      <c r="A422" s="53" t="n">
        <v>45745</v>
      </c>
      <c r="B422" s="54" t="s">
        <v>399</v>
      </c>
      <c r="C422" s="54" t="s">
        <v>90</v>
      </c>
      <c r="D422" s="54" t="n">
        <v>1</v>
      </c>
      <c r="E422" s="55" t="n">
        <v>4.5</v>
      </c>
      <c r="F422" s="56" t="n">
        <v>0</v>
      </c>
      <c r="G422" s="57" t="n">
        <f aca="false">D422*E422</f>
        <v>4.5</v>
      </c>
      <c r="H422" s="57" t="n">
        <f aca="false">G422*(1-F422)</f>
        <v>4.5</v>
      </c>
      <c r="I422" s="1" t="n">
        <f aca="false">MONTH(A422)</f>
        <v>3</v>
      </c>
      <c r="J422" s="57" t="n">
        <f aca="false">D422*INDEX(Справочник!$E$5:$E$16,MATCH(C422,Справочник!$A$5:$A$16,0))</f>
        <v>1.6</v>
      </c>
      <c r="K422" s="57" t="n">
        <f aca="false">D422*INDEX(Справочник!$F$5:$F$16,MATCH(C422,Справочник!$A$5:$A$16,0))</f>
        <v>2.9</v>
      </c>
    </row>
    <row r="423" customFormat="false" ht="15" hidden="false" customHeight="false" outlineLevel="0" collapsed="false">
      <c r="A423" s="53" t="n">
        <v>45745</v>
      </c>
      <c r="B423" s="54" t="s">
        <v>400</v>
      </c>
      <c r="C423" s="54" t="s">
        <v>83</v>
      </c>
      <c r="D423" s="54" t="n">
        <v>1</v>
      </c>
      <c r="E423" s="55" t="n">
        <v>11.5</v>
      </c>
      <c r="F423" s="56" t="n">
        <v>0</v>
      </c>
      <c r="G423" s="57" t="n">
        <f aca="false">D423*E423</f>
        <v>11.5</v>
      </c>
      <c r="H423" s="57" t="n">
        <f aca="false">G423*(1-F423)</f>
        <v>11.5</v>
      </c>
      <c r="I423" s="1" t="n">
        <f aca="false">MONTH(A423)</f>
        <v>3</v>
      </c>
      <c r="J423" s="57" t="n">
        <f aca="false">D423*INDEX(Справочник!$E$5:$E$16,MATCH(C423,Справочник!$A$5:$A$16,0))</f>
        <v>5.1</v>
      </c>
      <c r="K423" s="57" t="n">
        <f aca="false">D423*INDEX(Справочник!$F$5:$F$16,MATCH(C423,Справочник!$A$5:$A$16,0))</f>
        <v>0.9</v>
      </c>
    </row>
    <row r="424" customFormat="false" ht="15" hidden="false" customHeight="false" outlineLevel="0" collapsed="false">
      <c r="A424" s="53" t="n">
        <v>45745</v>
      </c>
      <c r="B424" s="54" t="s">
        <v>400</v>
      </c>
      <c r="C424" s="54" t="s">
        <v>80</v>
      </c>
      <c r="D424" s="54" t="n">
        <v>3</v>
      </c>
      <c r="E424" s="55" t="n">
        <v>9.9</v>
      </c>
      <c r="F424" s="56" t="n">
        <v>0</v>
      </c>
      <c r="G424" s="57" t="n">
        <f aca="false">D424*E424</f>
        <v>29.7</v>
      </c>
      <c r="H424" s="57" t="n">
        <f aca="false">G424*(1-F424)</f>
        <v>29.7</v>
      </c>
      <c r="I424" s="1" t="n">
        <f aca="false">MONTH(A424)</f>
        <v>3</v>
      </c>
      <c r="J424" s="57" t="n">
        <f aca="false">D424*INDEX(Справочник!$E$5:$E$16,MATCH(C424,Справочник!$A$5:$A$16,0))</f>
        <v>12.6</v>
      </c>
      <c r="K424" s="57" t="n">
        <f aca="false">D424*INDEX(Справочник!$F$5:$F$16,MATCH(C424,Справочник!$A$5:$A$16,0))</f>
        <v>2.7</v>
      </c>
    </row>
    <row r="425" customFormat="false" ht="15" hidden="false" customHeight="false" outlineLevel="0" collapsed="false">
      <c r="A425" s="53" t="n">
        <v>45745</v>
      </c>
      <c r="B425" s="54" t="s">
        <v>401</v>
      </c>
      <c r="C425" s="54" t="s">
        <v>80</v>
      </c>
      <c r="D425" s="54" t="n">
        <v>1</v>
      </c>
      <c r="E425" s="55" t="n">
        <v>9.9</v>
      </c>
      <c r="F425" s="56" t="n">
        <v>0</v>
      </c>
      <c r="G425" s="57" t="n">
        <f aca="false">D425*E425</f>
        <v>9.9</v>
      </c>
      <c r="H425" s="57" t="n">
        <f aca="false">G425*(1-F425)</f>
        <v>9.9</v>
      </c>
      <c r="I425" s="1" t="n">
        <f aca="false">MONTH(A425)</f>
        <v>3</v>
      </c>
      <c r="J425" s="57" t="n">
        <f aca="false">D425*INDEX(Справочник!$E$5:$E$16,MATCH(C425,Справочник!$A$5:$A$16,0))</f>
        <v>4.2</v>
      </c>
      <c r="K425" s="57" t="n">
        <f aca="false">D425*INDEX(Справочник!$F$5:$F$16,MATCH(C425,Справочник!$A$5:$A$16,0))</f>
        <v>0.9</v>
      </c>
    </row>
    <row r="426" customFormat="false" ht="15" hidden="false" customHeight="false" outlineLevel="0" collapsed="false">
      <c r="A426" s="53" t="n">
        <v>45745</v>
      </c>
      <c r="B426" s="54" t="s">
        <v>401</v>
      </c>
      <c r="C426" s="54" t="s">
        <v>83</v>
      </c>
      <c r="D426" s="54" t="n">
        <v>2</v>
      </c>
      <c r="E426" s="55" t="n">
        <v>11.5</v>
      </c>
      <c r="F426" s="56" t="n">
        <v>0</v>
      </c>
      <c r="G426" s="57" t="n">
        <f aca="false">D426*E426</f>
        <v>23</v>
      </c>
      <c r="H426" s="57" t="n">
        <f aca="false">G426*(1-F426)</f>
        <v>23</v>
      </c>
      <c r="I426" s="1" t="n">
        <f aca="false">MONTH(A426)</f>
        <v>3</v>
      </c>
      <c r="J426" s="57" t="n">
        <f aca="false">D426*INDEX(Справочник!$E$5:$E$16,MATCH(C426,Справочник!$A$5:$A$16,0))</f>
        <v>10.2</v>
      </c>
      <c r="K426" s="57" t="n">
        <f aca="false">D426*INDEX(Справочник!$F$5:$F$16,MATCH(C426,Справочник!$A$5:$A$16,0))</f>
        <v>1.8</v>
      </c>
    </row>
    <row r="427" customFormat="false" ht="15" hidden="false" customHeight="false" outlineLevel="0" collapsed="false">
      <c r="A427" s="53" t="n">
        <v>45746</v>
      </c>
      <c r="B427" s="54" t="s">
        <v>402</v>
      </c>
      <c r="C427" s="54" t="s">
        <v>86</v>
      </c>
      <c r="D427" s="54" t="n">
        <v>1</v>
      </c>
      <c r="E427" s="55" t="n">
        <v>7.5</v>
      </c>
      <c r="F427" s="56" t="n">
        <v>0</v>
      </c>
      <c r="G427" s="57" t="n">
        <f aca="false">D427*E427</f>
        <v>7.5</v>
      </c>
      <c r="H427" s="57" t="n">
        <f aca="false">G427*(1-F427)</f>
        <v>7.5</v>
      </c>
      <c r="I427" s="1" t="n">
        <f aca="false">MONTH(A427)</f>
        <v>3</v>
      </c>
      <c r="J427" s="57" t="n">
        <f aca="false">D427*INDEX(Справочник!$E$5:$E$16,MATCH(C427,Справочник!$A$5:$A$16,0))</f>
        <v>2.6</v>
      </c>
      <c r="K427" s="57" t="n">
        <f aca="false">D427*INDEX(Справочник!$F$5:$F$16,MATCH(C427,Справочник!$A$5:$A$16,0))</f>
        <v>0.7</v>
      </c>
    </row>
    <row r="428" customFormat="false" ht="15" hidden="false" customHeight="false" outlineLevel="0" collapsed="false">
      <c r="A428" s="53" t="n">
        <v>45746</v>
      </c>
      <c r="B428" s="54" t="s">
        <v>403</v>
      </c>
      <c r="C428" s="54" t="s">
        <v>85</v>
      </c>
      <c r="D428" s="54" t="n">
        <v>1</v>
      </c>
      <c r="E428" s="55" t="n">
        <v>6.9</v>
      </c>
      <c r="F428" s="56" t="n">
        <v>0</v>
      </c>
      <c r="G428" s="57" t="n">
        <f aca="false">D428*E428</f>
        <v>6.9</v>
      </c>
      <c r="H428" s="57" t="n">
        <f aca="false">G428*(1-F428)</f>
        <v>6.9</v>
      </c>
      <c r="I428" s="1" t="n">
        <f aca="false">MONTH(A428)</f>
        <v>3</v>
      </c>
      <c r="J428" s="57" t="n">
        <f aca="false">D428*INDEX(Справочник!$E$5:$E$16,MATCH(C428,Справочник!$A$5:$A$16,0))</f>
        <v>2.3</v>
      </c>
      <c r="K428" s="57" t="n">
        <f aca="false">D428*INDEX(Справочник!$F$5:$F$16,MATCH(C428,Справочник!$A$5:$A$16,0))</f>
        <v>0.7</v>
      </c>
    </row>
    <row r="429" customFormat="false" ht="15" hidden="false" customHeight="false" outlineLevel="0" collapsed="false">
      <c r="A429" s="53" t="n">
        <v>45746</v>
      </c>
      <c r="B429" s="54" t="s">
        <v>404</v>
      </c>
      <c r="C429" s="54" t="s">
        <v>85</v>
      </c>
      <c r="D429" s="54" t="n">
        <v>1</v>
      </c>
      <c r="E429" s="55" t="n">
        <v>6.9</v>
      </c>
      <c r="F429" s="56" t="n">
        <v>0</v>
      </c>
      <c r="G429" s="57" t="n">
        <f aca="false">D429*E429</f>
        <v>6.9</v>
      </c>
      <c r="H429" s="57" t="n">
        <f aca="false">G429*(1-F429)</f>
        <v>6.9</v>
      </c>
      <c r="I429" s="1" t="n">
        <f aca="false">MONTH(A429)</f>
        <v>3</v>
      </c>
      <c r="J429" s="57" t="n">
        <f aca="false">D429*INDEX(Справочник!$E$5:$E$16,MATCH(C429,Справочник!$A$5:$A$16,0))</f>
        <v>2.3</v>
      </c>
      <c r="K429" s="57" t="n">
        <f aca="false">D429*INDEX(Справочник!$F$5:$F$16,MATCH(C429,Справочник!$A$5:$A$16,0))</f>
        <v>0.7</v>
      </c>
    </row>
    <row r="430" customFormat="false" ht="15" hidden="false" customHeight="false" outlineLevel="0" collapsed="false">
      <c r="A430" s="53" t="n">
        <v>45746</v>
      </c>
      <c r="B430" s="54" t="s">
        <v>404</v>
      </c>
      <c r="C430" s="54" t="s">
        <v>81</v>
      </c>
      <c r="D430" s="54" t="n">
        <v>1</v>
      </c>
      <c r="E430" s="55" t="n">
        <v>29.9</v>
      </c>
      <c r="F430" s="56" t="n">
        <v>0</v>
      </c>
      <c r="G430" s="57" t="n">
        <f aca="false">D430*E430</f>
        <v>29.9</v>
      </c>
      <c r="H430" s="57" t="n">
        <f aca="false">G430*(1-F430)</f>
        <v>29.9</v>
      </c>
      <c r="I430" s="1" t="n">
        <f aca="false">MONTH(A430)</f>
        <v>3</v>
      </c>
      <c r="J430" s="57" t="n">
        <f aca="false">D430*INDEX(Справочник!$E$5:$E$16,MATCH(C430,Справочник!$A$5:$A$16,0))</f>
        <v>14.8</v>
      </c>
      <c r="K430" s="57" t="n">
        <f aca="false">D430*INDEX(Справочник!$F$5:$F$16,MATCH(C430,Справочник!$A$5:$A$16,0))</f>
        <v>2.4</v>
      </c>
    </row>
    <row r="431" customFormat="false" ht="15" hidden="false" customHeight="false" outlineLevel="0" collapsed="false">
      <c r="A431" s="53" t="n">
        <v>45747</v>
      </c>
      <c r="B431" s="54" t="s">
        <v>405</v>
      </c>
      <c r="C431" s="54" t="s">
        <v>86</v>
      </c>
      <c r="D431" s="54" t="n">
        <v>1</v>
      </c>
      <c r="E431" s="55" t="n">
        <v>7.5</v>
      </c>
      <c r="F431" s="56" t="n">
        <v>0</v>
      </c>
      <c r="G431" s="57" t="n">
        <f aca="false">D431*E431</f>
        <v>7.5</v>
      </c>
      <c r="H431" s="57" t="n">
        <f aca="false">G431*(1-F431)</f>
        <v>7.5</v>
      </c>
      <c r="I431" s="1" t="n">
        <f aca="false">MONTH(A431)</f>
        <v>3</v>
      </c>
      <c r="J431" s="57" t="n">
        <f aca="false">D431*INDEX(Справочник!$E$5:$E$16,MATCH(C431,Справочник!$A$5:$A$16,0))</f>
        <v>2.6</v>
      </c>
      <c r="K431" s="57" t="n">
        <f aca="false">D431*INDEX(Справочник!$F$5:$F$16,MATCH(C431,Справочник!$A$5:$A$16,0))</f>
        <v>0.7</v>
      </c>
    </row>
    <row r="432" customFormat="false" ht="15" hidden="false" customHeight="false" outlineLevel="0" collapsed="false">
      <c r="A432" s="53" t="n">
        <v>45747</v>
      </c>
      <c r="B432" s="54" t="s">
        <v>406</v>
      </c>
      <c r="C432" s="54" t="s">
        <v>90</v>
      </c>
      <c r="D432" s="54" t="n">
        <v>1</v>
      </c>
      <c r="E432" s="55" t="n">
        <v>4.5</v>
      </c>
      <c r="F432" s="56" t="n">
        <v>0</v>
      </c>
      <c r="G432" s="57" t="n">
        <f aca="false">D432*E432</f>
        <v>4.5</v>
      </c>
      <c r="H432" s="57" t="n">
        <f aca="false">G432*(1-F432)</f>
        <v>4.5</v>
      </c>
      <c r="I432" s="1" t="n">
        <f aca="false">MONTH(A432)</f>
        <v>3</v>
      </c>
      <c r="J432" s="57" t="n">
        <f aca="false">D432*INDEX(Справочник!$E$5:$E$16,MATCH(C432,Справочник!$A$5:$A$16,0))</f>
        <v>1.6</v>
      </c>
      <c r="K432" s="57" t="n">
        <f aca="false">D432*INDEX(Справочник!$F$5:$F$16,MATCH(C432,Справочник!$A$5:$A$16,0))</f>
        <v>2.9</v>
      </c>
    </row>
    <row r="433" customFormat="false" ht="15" hidden="false" customHeight="false" outlineLevel="0" collapsed="false">
      <c r="A433" s="53" t="n">
        <v>45748</v>
      </c>
      <c r="B433" s="54" t="s">
        <v>407</v>
      </c>
      <c r="C433" s="54" t="s">
        <v>86</v>
      </c>
      <c r="D433" s="54" t="n">
        <v>1</v>
      </c>
      <c r="E433" s="55" t="n">
        <v>7.5</v>
      </c>
      <c r="F433" s="56" t="n">
        <v>0</v>
      </c>
      <c r="G433" s="57" t="n">
        <f aca="false">D433*E433</f>
        <v>7.5</v>
      </c>
      <c r="H433" s="57" t="n">
        <f aca="false">G433*(1-F433)</f>
        <v>7.5</v>
      </c>
      <c r="I433" s="1" t="n">
        <f aca="false">MONTH(A433)</f>
        <v>4</v>
      </c>
      <c r="J433" s="57" t="n">
        <f aca="false">D433*INDEX(Справочник!$E$5:$E$16,MATCH(C433,Справочник!$A$5:$A$16,0))</f>
        <v>2.6</v>
      </c>
      <c r="K433" s="57" t="n">
        <f aca="false">D433*INDEX(Справочник!$F$5:$F$16,MATCH(C433,Справочник!$A$5:$A$16,0))</f>
        <v>0.7</v>
      </c>
    </row>
    <row r="434" customFormat="false" ht="15" hidden="false" customHeight="false" outlineLevel="0" collapsed="false">
      <c r="A434" s="53" t="n">
        <v>45748</v>
      </c>
      <c r="B434" s="54" t="s">
        <v>408</v>
      </c>
      <c r="C434" s="54" t="s">
        <v>82</v>
      </c>
      <c r="D434" s="54" t="n">
        <v>1</v>
      </c>
      <c r="E434" s="55" t="n">
        <v>32</v>
      </c>
      <c r="F434" s="56" t="n">
        <v>0</v>
      </c>
      <c r="G434" s="57" t="n">
        <f aca="false">D434*E434</f>
        <v>32</v>
      </c>
      <c r="H434" s="57" t="n">
        <f aca="false">G434*(1-F434)</f>
        <v>32</v>
      </c>
      <c r="I434" s="1" t="n">
        <f aca="false">MONTH(A434)</f>
        <v>4</v>
      </c>
      <c r="J434" s="57" t="n">
        <f aca="false">D434*INDEX(Справочник!$E$5:$E$16,MATCH(C434,Справочник!$A$5:$A$16,0))</f>
        <v>16.5</v>
      </c>
      <c r="K434" s="57" t="n">
        <f aca="false">D434*INDEX(Справочник!$F$5:$F$16,MATCH(C434,Справочник!$A$5:$A$16,0))</f>
        <v>2.4</v>
      </c>
    </row>
    <row r="435" customFormat="false" ht="15" hidden="false" customHeight="false" outlineLevel="0" collapsed="false">
      <c r="A435" s="53" t="n">
        <v>45748</v>
      </c>
      <c r="B435" s="54" t="s">
        <v>409</v>
      </c>
      <c r="C435" s="54" t="s">
        <v>90</v>
      </c>
      <c r="D435" s="54" t="n">
        <v>1</v>
      </c>
      <c r="E435" s="55" t="n">
        <v>4.5</v>
      </c>
      <c r="F435" s="56" t="n">
        <v>0</v>
      </c>
      <c r="G435" s="57" t="n">
        <f aca="false">D435*E435</f>
        <v>4.5</v>
      </c>
      <c r="H435" s="57" t="n">
        <f aca="false">G435*(1-F435)</f>
        <v>4.5</v>
      </c>
      <c r="I435" s="1" t="n">
        <f aca="false">MONTH(A435)</f>
        <v>4</v>
      </c>
      <c r="J435" s="57" t="n">
        <f aca="false">D435*INDEX(Справочник!$E$5:$E$16,MATCH(C435,Справочник!$A$5:$A$16,0))</f>
        <v>1.6</v>
      </c>
      <c r="K435" s="57" t="n">
        <f aca="false">D435*INDEX(Справочник!$F$5:$F$16,MATCH(C435,Справочник!$A$5:$A$16,0))</f>
        <v>2.9</v>
      </c>
    </row>
    <row r="436" customFormat="false" ht="15" hidden="false" customHeight="false" outlineLevel="0" collapsed="false">
      <c r="A436" s="53" t="n">
        <v>45749</v>
      </c>
      <c r="B436" s="54" t="s">
        <v>410</v>
      </c>
      <c r="C436" s="54" t="s">
        <v>83</v>
      </c>
      <c r="D436" s="54" t="n">
        <v>1</v>
      </c>
      <c r="E436" s="55" t="n">
        <v>11.5</v>
      </c>
      <c r="F436" s="56" t="n">
        <v>0</v>
      </c>
      <c r="G436" s="57" t="n">
        <f aca="false">D436*E436</f>
        <v>11.5</v>
      </c>
      <c r="H436" s="57" t="n">
        <f aca="false">G436*(1-F436)</f>
        <v>11.5</v>
      </c>
      <c r="I436" s="1" t="n">
        <f aca="false">MONTH(A436)</f>
        <v>4</v>
      </c>
      <c r="J436" s="57" t="n">
        <f aca="false">D436*INDEX(Справочник!$E$5:$E$16,MATCH(C436,Справочник!$A$5:$A$16,0))</f>
        <v>5.1</v>
      </c>
      <c r="K436" s="57" t="n">
        <f aca="false">D436*INDEX(Справочник!$F$5:$F$16,MATCH(C436,Справочник!$A$5:$A$16,0))</f>
        <v>0.9</v>
      </c>
    </row>
    <row r="437" customFormat="false" ht="15" hidden="false" customHeight="false" outlineLevel="0" collapsed="false">
      <c r="A437" s="53" t="n">
        <v>45749</v>
      </c>
      <c r="B437" s="54" t="s">
        <v>411</v>
      </c>
      <c r="C437" s="54" t="s">
        <v>84</v>
      </c>
      <c r="D437" s="54" t="n">
        <v>1</v>
      </c>
      <c r="E437" s="55" t="n">
        <v>10.5</v>
      </c>
      <c r="F437" s="56" t="n">
        <v>0</v>
      </c>
      <c r="G437" s="57" t="n">
        <f aca="false">D437*E437</f>
        <v>10.5</v>
      </c>
      <c r="H437" s="57" t="n">
        <f aca="false">G437*(1-F437)</f>
        <v>10.5</v>
      </c>
      <c r="I437" s="1" t="n">
        <f aca="false">MONTH(A437)</f>
        <v>4</v>
      </c>
      <c r="J437" s="57" t="n">
        <f aca="false">D437*INDEX(Справочник!$E$5:$E$16,MATCH(C437,Справочник!$A$5:$A$16,0))</f>
        <v>4.7</v>
      </c>
      <c r="K437" s="57" t="n">
        <f aca="false">D437*INDEX(Справочник!$F$5:$F$16,MATCH(C437,Справочник!$A$5:$A$16,0))</f>
        <v>0.9</v>
      </c>
    </row>
    <row r="438" customFormat="false" ht="15" hidden="false" customHeight="false" outlineLevel="0" collapsed="false">
      <c r="A438" s="53" t="n">
        <v>45749</v>
      </c>
      <c r="B438" s="54" t="s">
        <v>412</v>
      </c>
      <c r="C438" s="54" t="s">
        <v>89</v>
      </c>
      <c r="D438" s="54" t="n">
        <v>1</v>
      </c>
      <c r="E438" s="55" t="n">
        <v>24</v>
      </c>
      <c r="F438" s="56" t="n">
        <v>0</v>
      </c>
      <c r="G438" s="57" t="n">
        <f aca="false">D438*E438</f>
        <v>24</v>
      </c>
      <c r="H438" s="57" t="n">
        <f aca="false">G438*(1-F438)</f>
        <v>24</v>
      </c>
      <c r="I438" s="1" t="n">
        <f aca="false">MONTH(A438)</f>
        <v>4</v>
      </c>
      <c r="J438" s="57" t="n">
        <f aca="false">D438*INDEX(Справочник!$E$5:$E$16,MATCH(C438,Справочник!$A$5:$A$16,0))</f>
        <v>13.5</v>
      </c>
      <c r="K438" s="57" t="n">
        <f aca="false">D438*INDEX(Справочник!$F$5:$F$16,MATCH(C438,Справочник!$A$5:$A$16,0))</f>
        <v>3.8</v>
      </c>
    </row>
    <row r="439" customFormat="false" ht="15" hidden="false" customHeight="false" outlineLevel="0" collapsed="false">
      <c r="A439" s="53" t="n">
        <v>45750</v>
      </c>
      <c r="B439" s="54" t="s">
        <v>413</v>
      </c>
      <c r="C439" s="54" t="s">
        <v>91</v>
      </c>
      <c r="D439" s="54" t="n">
        <v>1</v>
      </c>
      <c r="E439" s="55" t="n">
        <v>28</v>
      </c>
      <c r="F439" s="56" t="n">
        <v>0</v>
      </c>
      <c r="G439" s="57" t="n">
        <f aca="false">D439*E439</f>
        <v>28</v>
      </c>
      <c r="H439" s="57" t="n">
        <f aca="false">G439*(1-F439)</f>
        <v>28</v>
      </c>
      <c r="I439" s="1" t="n">
        <f aca="false">MONTH(A439)</f>
        <v>4</v>
      </c>
      <c r="J439" s="57" t="n">
        <f aca="false">D439*INDEX(Справочник!$E$5:$E$16,MATCH(C439,Справочник!$A$5:$A$16,0))</f>
        <v>17.4</v>
      </c>
      <c r="K439" s="57" t="n">
        <f aca="false">D439*INDEX(Справочник!$F$5:$F$16,MATCH(C439,Справочник!$A$5:$A$16,0))</f>
        <v>7.9</v>
      </c>
    </row>
    <row r="440" customFormat="false" ht="15" hidden="false" customHeight="false" outlineLevel="0" collapsed="false">
      <c r="A440" s="53" t="n">
        <v>45750</v>
      </c>
      <c r="B440" s="54" t="s">
        <v>414</v>
      </c>
      <c r="C440" s="54" t="s">
        <v>84</v>
      </c>
      <c r="D440" s="54" t="n">
        <v>2</v>
      </c>
      <c r="E440" s="55" t="n">
        <v>10.5</v>
      </c>
      <c r="F440" s="56" t="n">
        <v>0</v>
      </c>
      <c r="G440" s="57" t="n">
        <f aca="false">D440*E440</f>
        <v>21</v>
      </c>
      <c r="H440" s="57" t="n">
        <f aca="false">G440*(1-F440)</f>
        <v>21</v>
      </c>
      <c r="I440" s="1" t="n">
        <f aca="false">MONTH(A440)</f>
        <v>4</v>
      </c>
      <c r="J440" s="57" t="n">
        <f aca="false">D440*INDEX(Справочник!$E$5:$E$16,MATCH(C440,Справочник!$A$5:$A$16,0))</f>
        <v>9.4</v>
      </c>
      <c r="K440" s="57" t="n">
        <f aca="false">D440*INDEX(Справочник!$F$5:$F$16,MATCH(C440,Справочник!$A$5:$A$16,0))</f>
        <v>1.8</v>
      </c>
    </row>
    <row r="441" customFormat="false" ht="15" hidden="false" customHeight="false" outlineLevel="0" collapsed="false">
      <c r="A441" s="53" t="n">
        <v>45750</v>
      </c>
      <c r="B441" s="54" t="s">
        <v>415</v>
      </c>
      <c r="C441" s="54" t="s">
        <v>91</v>
      </c>
      <c r="D441" s="54" t="n">
        <v>1</v>
      </c>
      <c r="E441" s="55" t="n">
        <v>28</v>
      </c>
      <c r="F441" s="56" t="n">
        <v>0</v>
      </c>
      <c r="G441" s="57" t="n">
        <f aca="false">D441*E441</f>
        <v>28</v>
      </c>
      <c r="H441" s="57" t="n">
        <f aca="false">G441*(1-F441)</f>
        <v>28</v>
      </c>
      <c r="I441" s="1" t="n">
        <f aca="false">MONTH(A441)</f>
        <v>4</v>
      </c>
      <c r="J441" s="57" t="n">
        <f aca="false">D441*INDEX(Справочник!$E$5:$E$16,MATCH(C441,Справочник!$A$5:$A$16,0))</f>
        <v>17.4</v>
      </c>
      <c r="K441" s="57" t="n">
        <f aca="false">D441*INDEX(Справочник!$F$5:$F$16,MATCH(C441,Справочник!$A$5:$A$16,0))</f>
        <v>7.9</v>
      </c>
    </row>
    <row r="442" customFormat="false" ht="15" hidden="false" customHeight="false" outlineLevel="0" collapsed="false">
      <c r="A442" s="53" t="n">
        <v>45750</v>
      </c>
      <c r="B442" s="54" t="s">
        <v>415</v>
      </c>
      <c r="C442" s="54" t="s">
        <v>82</v>
      </c>
      <c r="D442" s="54" t="n">
        <v>1</v>
      </c>
      <c r="E442" s="55" t="n">
        <v>32</v>
      </c>
      <c r="F442" s="56" t="n">
        <v>0</v>
      </c>
      <c r="G442" s="57" t="n">
        <f aca="false">D442*E442</f>
        <v>32</v>
      </c>
      <c r="H442" s="57" t="n">
        <f aca="false">G442*(1-F442)</f>
        <v>32</v>
      </c>
      <c r="I442" s="1" t="n">
        <f aca="false">MONTH(A442)</f>
        <v>4</v>
      </c>
      <c r="J442" s="57" t="n">
        <f aca="false">D442*INDEX(Справочник!$E$5:$E$16,MATCH(C442,Справочник!$A$5:$A$16,0))</f>
        <v>16.5</v>
      </c>
      <c r="K442" s="57" t="n">
        <f aca="false">D442*INDEX(Справочник!$F$5:$F$16,MATCH(C442,Справочник!$A$5:$A$16,0))</f>
        <v>2.4</v>
      </c>
    </row>
    <row r="443" customFormat="false" ht="15" hidden="false" customHeight="false" outlineLevel="0" collapsed="false">
      <c r="A443" s="53" t="n">
        <v>45750</v>
      </c>
      <c r="B443" s="54" t="s">
        <v>415</v>
      </c>
      <c r="C443" s="54" t="s">
        <v>88</v>
      </c>
      <c r="D443" s="54" t="n">
        <v>1</v>
      </c>
      <c r="E443" s="55" t="n">
        <v>39</v>
      </c>
      <c r="F443" s="56" t="n">
        <v>0</v>
      </c>
      <c r="G443" s="57" t="n">
        <f aca="false">D443*E443</f>
        <v>39</v>
      </c>
      <c r="H443" s="57" t="n">
        <f aca="false">G443*(1-F443)</f>
        <v>39</v>
      </c>
      <c r="I443" s="1" t="n">
        <f aca="false">MONTH(A443)</f>
        <v>4</v>
      </c>
      <c r="J443" s="57" t="n">
        <f aca="false">D443*INDEX(Справочник!$E$5:$E$16,MATCH(C443,Справочник!$A$5:$A$16,0))</f>
        <v>24</v>
      </c>
      <c r="K443" s="57" t="n">
        <f aca="false">D443*INDEX(Справочник!$F$5:$F$16,MATCH(C443,Справочник!$A$5:$A$16,0))</f>
        <v>4.2</v>
      </c>
    </row>
    <row r="444" customFormat="false" ht="15" hidden="false" customHeight="false" outlineLevel="0" collapsed="false">
      <c r="A444" s="53" t="n">
        <v>45750</v>
      </c>
      <c r="B444" s="54" t="s">
        <v>416</v>
      </c>
      <c r="C444" s="54" t="s">
        <v>85</v>
      </c>
      <c r="D444" s="54" t="n">
        <v>1</v>
      </c>
      <c r="E444" s="55" t="n">
        <v>6.9</v>
      </c>
      <c r="F444" s="56" t="n">
        <v>0</v>
      </c>
      <c r="G444" s="57" t="n">
        <f aca="false">D444*E444</f>
        <v>6.9</v>
      </c>
      <c r="H444" s="57" t="n">
        <f aca="false">G444*(1-F444)</f>
        <v>6.9</v>
      </c>
      <c r="I444" s="1" t="n">
        <f aca="false">MONTH(A444)</f>
        <v>4</v>
      </c>
      <c r="J444" s="57" t="n">
        <f aca="false">D444*INDEX(Справочник!$E$5:$E$16,MATCH(C444,Справочник!$A$5:$A$16,0))</f>
        <v>2.3</v>
      </c>
      <c r="K444" s="57" t="n">
        <f aca="false">D444*INDEX(Справочник!$F$5:$F$16,MATCH(C444,Справочник!$A$5:$A$16,0))</f>
        <v>0.7</v>
      </c>
    </row>
    <row r="445" customFormat="false" ht="15" hidden="false" customHeight="false" outlineLevel="0" collapsed="false">
      <c r="A445" s="53" t="n">
        <v>45750</v>
      </c>
      <c r="B445" s="54" t="s">
        <v>417</v>
      </c>
      <c r="C445" s="54" t="s">
        <v>90</v>
      </c>
      <c r="D445" s="54" t="n">
        <v>1</v>
      </c>
      <c r="E445" s="55" t="n">
        <v>4.5</v>
      </c>
      <c r="F445" s="56" t="n">
        <v>0</v>
      </c>
      <c r="G445" s="57" t="n">
        <f aca="false">D445*E445</f>
        <v>4.5</v>
      </c>
      <c r="H445" s="57" t="n">
        <f aca="false">G445*(1-F445)</f>
        <v>4.5</v>
      </c>
      <c r="I445" s="1" t="n">
        <f aca="false">MONTH(A445)</f>
        <v>4</v>
      </c>
      <c r="J445" s="57" t="n">
        <f aca="false">D445*INDEX(Справочник!$E$5:$E$16,MATCH(C445,Справочник!$A$5:$A$16,0))</f>
        <v>1.6</v>
      </c>
      <c r="K445" s="57" t="n">
        <f aca="false">D445*INDEX(Справочник!$F$5:$F$16,MATCH(C445,Справочник!$A$5:$A$16,0))</f>
        <v>2.9</v>
      </c>
    </row>
    <row r="446" customFormat="false" ht="15" hidden="false" customHeight="false" outlineLevel="0" collapsed="false">
      <c r="A446" s="53" t="n">
        <v>45751</v>
      </c>
      <c r="B446" s="54" t="s">
        <v>418</v>
      </c>
      <c r="C446" s="54" t="s">
        <v>80</v>
      </c>
      <c r="D446" s="54" t="n">
        <v>2</v>
      </c>
      <c r="E446" s="55" t="n">
        <v>9.9</v>
      </c>
      <c r="F446" s="56" t="n">
        <v>0</v>
      </c>
      <c r="G446" s="57" t="n">
        <f aca="false">D446*E446</f>
        <v>19.8</v>
      </c>
      <c r="H446" s="57" t="n">
        <f aca="false">G446*(1-F446)</f>
        <v>19.8</v>
      </c>
      <c r="I446" s="1" t="n">
        <f aca="false">MONTH(A446)</f>
        <v>4</v>
      </c>
      <c r="J446" s="57" t="n">
        <f aca="false">D446*INDEX(Справочник!$E$5:$E$16,MATCH(C446,Справочник!$A$5:$A$16,0))</f>
        <v>8.4</v>
      </c>
      <c r="K446" s="57" t="n">
        <f aca="false">D446*INDEX(Справочник!$F$5:$F$16,MATCH(C446,Справочник!$A$5:$A$16,0))</f>
        <v>1.8</v>
      </c>
    </row>
    <row r="447" customFormat="false" ht="15" hidden="false" customHeight="false" outlineLevel="0" collapsed="false">
      <c r="A447" s="53" t="n">
        <v>45751</v>
      </c>
      <c r="B447" s="54" t="s">
        <v>419</v>
      </c>
      <c r="C447" s="54" t="s">
        <v>86</v>
      </c>
      <c r="D447" s="54" t="n">
        <v>1</v>
      </c>
      <c r="E447" s="55" t="n">
        <v>7.5</v>
      </c>
      <c r="F447" s="56" t="n">
        <v>0</v>
      </c>
      <c r="G447" s="57" t="n">
        <f aca="false">D447*E447</f>
        <v>7.5</v>
      </c>
      <c r="H447" s="57" t="n">
        <f aca="false">G447*(1-F447)</f>
        <v>7.5</v>
      </c>
      <c r="I447" s="1" t="n">
        <f aca="false">MONTH(A447)</f>
        <v>4</v>
      </c>
      <c r="J447" s="57" t="n">
        <f aca="false">D447*INDEX(Справочник!$E$5:$E$16,MATCH(C447,Справочник!$A$5:$A$16,0))</f>
        <v>2.6</v>
      </c>
      <c r="K447" s="57" t="n">
        <f aca="false">D447*INDEX(Справочник!$F$5:$F$16,MATCH(C447,Справочник!$A$5:$A$16,0))</f>
        <v>0.7</v>
      </c>
    </row>
    <row r="448" customFormat="false" ht="15" hidden="false" customHeight="false" outlineLevel="0" collapsed="false">
      <c r="A448" s="53" t="n">
        <v>45751</v>
      </c>
      <c r="B448" s="54" t="s">
        <v>419</v>
      </c>
      <c r="C448" s="54" t="s">
        <v>83</v>
      </c>
      <c r="D448" s="54" t="n">
        <v>1</v>
      </c>
      <c r="E448" s="55" t="n">
        <v>11.5</v>
      </c>
      <c r="F448" s="56" t="n">
        <v>0</v>
      </c>
      <c r="G448" s="57" t="n">
        <f aca="false">D448*E448</f>
        <v>11.5</v>
      </c>
      <c r="H448" s="57" t="n">
        <f aca="false">G448*(1-F448)</f>
        <v>11.5</v>
      </c>
      <c r="I448" s="1" t="n">
        <f aca="false">MONTH(A448)</f>
        <v>4</v>
      </c>
      <c r="J448" s="57" t="n">
        <f aca="false">D448*INDEX(Справочник!$E$5:$E$16,MATCH(C448,Справочник!$A$5:$A$16,0))</f>
        <v>5.1</v>
      </c>
      <c r="K448" s="57" t="n">
        <f aca="false">D448*INDEX(Справочник!$F$5:$F$16,MATCH(C448,Справочник!$A$5:$A$16,0))</f>
        <v>0.9</v>
      </c>
    </row>
    <row r="449" customFormat="false" ht="15" hidden="false" customHeight="false" outlineLevel="0" collapsed="false">
      <c r="A449" s="53" t="n">
        <v>45751</v>
      </c>
      <c r="B449" s="54" t="s">
        <v>419</v>
      </c>
      <c r="C449" s="54" t="s">
        <v>81</v>
      </c>
      <c r="D449" s="54" t="n">
        <v>1</v>
      </c>
      <c r="E449" s="55" t="n">
        <v>29.9</v>
      </c>
      <c r="F449" s="56" t="n">
        <v>0</v>
      </c>
      <c r="G449" s="57" t="n">
        <f aca="false">D449*E449</f>
        <v>29.9</v>
      </c>
      <c r="H449" s="57" t="n">
        <f aca="false">G449*(1-F449)</f>
        <v>29.9</v>
      </c>
      <c r="I449" s="1" t="n">
        <f aca="false">MONTH(A449)</f>
        <v>4</v>
      </c>
      <c r="J449" s="57" t="n">
        <f aca="false">D449*INDEX(Справочник!$E$5:$E$16,MATCH(C449,Справочник!$A$5:$A$16,0))</f>
        <v>14.8</v>
      </c>
      <c r="K449" s="57" t="n">
        <f aca="false">D449*INDEX(Справочник!$F$5:$F$16,MATCH(C449,Справочник!$A$5:$A$16,0))</f>
        <v>2.4</v>
      </c>
    </row>
    <row r="450" customFormat="false" ht="15" hidden="false" customHeight="false" outlineLevel="0" collapsed="false">
      <c r="A450" s="53" t="n">
        <v>45752</v>
      </c>
      <c r="B450" s="54" t="s">
        <v>420</v>
      </c>
      <c r="C450" s="54" t="s">
        <v>87</v>
      </c>
      <c r="D450" s="54" t="n">
        <v>1</v>
      </c>
      <c r="E450" s="55" t="n">
        <v>5.9</v>
      </c>
      <c r="F450" s="56" t="n">
        <v>0</v>
      </c>
      <c r="G450" s="57" t="n">
        <f aca="false">D450*E450</f>
        <v>5.9</v>
      </c>
      <c r="H450" s="57" t="n">
        <f aca="false">G450*(1-F450)</f>
        <v>5.9</v>
      </c>
      <c r="I450" s="1" t="n">
        <f aca="false">MONTH(A450)</f>
        <v>4</v>
      </c>
      <c r="J450" s="57" t="n">
        <f aca="false">D450*INDEX(Справочник!$E$5:$E$16,MATCH(C450,Справочник!$A$5:$A$16,0))</f>
        <v>1.9</v>
      </c>
      <c r="K450" s="57" t="n">
        <f aca="false">D450*INDEX(Справочник!$F$5:$F$16,MATCH(C450,Справочник!$A$5:$A$16,0))</f>
        <v>0.7</v>
      </c>
    </row>
    <row r="451" customFormat="false" ht="15" hidden="false" customHeight="false" outlineLevel="0" collapsed="false">
      <c r="A451" s="53" t="n">
        <v>45752</v>
      </c>
      <c r="B451" s="54" t="s">
        <v>421</v>
      </c>
      <c r="C451" s="54" t="s">
        <v>80</v>
      </c>
      <c r="D451" s="54" t="n">
        <v>2</v>
      </c>
      <c r="E451" s="55" t="n">
        <v>9.9</v>
      </c>
      <c r="F451" s="56" t="n">
        <v>0</v>
      </c>
      <c r="G451" s="57" t="n">
        <f aca="false">D451*E451</f>
        <v>19.8</v>
      </c>
      <c r="H451" s="57" t="n">
        <f aca="false">G451*(1-F451)</f>
        <v>19.8</v>
      </c>
      <c r="I451" s="1" t="n">
        <f aca="false">MONTH(A451)</f>
        <v>4</v>
      </c>
      <c r="J451" s="57" t="n">
        <f aca="false">D451*INDEX(Справочник!$E$5:$E$16,MATCH(C451,Справочник!$A$5:$A$16,0))</f>
        <v>8.4</v>
      </c>
      <c r="K451" s="57" t="n">
        <f aca="false">D451*INDEX(Справочник!$F$5:$F$16,MATCH(C451,Справочник!$A$5:$A$16,0))</f>
        <v>1.8</v>
      </c>
    </row>
    <row r="452" customFormat="false" ht="15" hidden="false" customHeight="false" outlineLevel="0" collapsed="false">
      <c r="A452" s="53" t="n">
        <v>45752</v>
      </c>
      <c r="B452" s="54" t="s">
        <v>421</v>
      </c>
      <c r="C452" s="54" t="s">
        <v>91</v>
      </c>
      <c r="D452" s="54" t="n">
        <v>1</v>
      </c>
      <c r="E452" s="55" t="n">
        <v>28</v>
      </c>
      <c r="F452" s="56" t="n">
        <v>0</v>
      </c>
      <c r="G452" s="57" t="n">
        <f aca="false">D452*E452</f>
        <v>28</v>
      </c>
      <c r="H452" s="57" t="n">
        <f aca="false">G452*(1-F452)</f>
        <v>28</v>
      </c>
      <c r="I452" s="1" t="n">
        <f aca="false">MONTH(A452)</f>
        <v>4</v>
      </c>
      <c r="J452" s="57" t="n">
        <f aca="false">D452*INDEX(Справочник!$E$5:$E$16,MATCH(C452,Справочник!$A$5:$A$16,0))</f>
        <v>17.4</v>
      </c>
      <c r="K452" s="57" t="n">
        <f aca="false">D452*INDEX(Справочник!$F$5:$F$16,MATCH(C452,Справочник!$A$5:$A$16,0))</f>
        <v>7.9</v>
      </c>
    </row>
    <row r="453" customFormat="false" ht="15" hidden="false" customHeight="false" outlineLevel="0" collapsed="false">
      <c r="A453" s="53" t="n">
        <v>45752</v>
      </c>
      <c r="B453" s="54" t="s">
        <v>422</v>
      </c>
      <c r="C453" s="54" t="s">
        <v>90</v>
      </c>
      <c r="D453" s="54" t="n">
        <v>2</v>
      </c>
      <c r="E453" s="55" t="n">
        <v>4.5</v>
      </c>
      <c r="F453" s="56" t="n">
        <v>0</v>
      </c>
      <c r="G453" s="57" t="n">
        <f aca="false">D453*E453</f>
        <v>9</v>
      </c>
      <c r="H453" s="57" t="n">
        <f aca="false">G453*(1-F453)</f>
        <v>9</v>
      </c>
      <c r="I453" s="1" t="n">
        <f aca="false">MONTH(A453)</f>
        <v>4</v>
      </c>
      <c r="J453" s="57" t="n">
        <f aca="false">D453*INDEX(Справочник!$E$5:$E$16,MATCH(C453,Справочник!$A$5:$A$16,0))</f>
        <v>3.2</v>
      </c>
      <c r="K453" s="57" t="n">
        <f aca="false">D453*INDEX(Справочник!$F$5:$F$16,MATCH(C453,Справочник!$A$5:$A$16,0))</f>
        <v>5.8</v>
      </c>
    </row>
    <row r="454" customFormat="false" ht="15" hidden="false" customHeight="false" outlineLevel="0" collapsed="false">
      <c r="A454" s="53" t="n">
        <v>45752</v>
      </c>
      <c r="B454" s="54" t="s">
        <v>422</v>
      </c>
      <c r="C454" s="54" t="s">
        <v>88</v>
      </c>
      <c r="D454" s="54" t="n">
        <v>1</v>
      </c>
      <c r="E454" s="55" t="n">
        <v>39</v>
      </c>
      <c r="F454" s="56" t="n">
        <v>0</v>
      </c>
      <c r="G454" s="57" t="n">
        <f aca="false">D454*E454</f>
        <v>39</v>
      </c>
      <c r="H454" s="57" t="n">
        <f aca="false">G454*(1-F454)</f>
        <v>39</v>
      </c>
      <c r="I454" s="1" t="n">
        <f aca="false">MONTH(A454)</f>
        <v>4</v>
      </c>
      <c r="J454" s="57" t="n">
        <f aca="false">D454*INDEX(Справочник!$E$5:$E$16,MATCH(C454,Справочник!$A$5:$A$16,0))</f>
        <v>24</v>
      </c>
      <c r="K454" s="57" t="n">
        <f aca="false">D454*INDEX(Справочник!$F$5:$F$16,MATCH(C454,Справочник!$A$5:$A$16,0))</f>
        <v>4.2</v>
      </c>
    </row>
    <row r="455" customFormat="false" ht="15" hidden="false" customHeight="false" outlineLevel="0" collapsed="false">
      <c r="A455" s="53" t="n">
        <v>45752</v>
      </c>
      <c r="B455" s="54" t="s">
        <v>423</v>
      </c>
      <c r="C455" s="54" t="s">
        <v>84</v>
      </c>
      <c r="D455" s="54" t="n">
        <v>1</v>
      </c>
      <c r="E455" s="55" t="n">
        <v>10.5</v>
      </c>
      <c r="F455" s="56" t="n">
        <v>0</v>
      </c>
      <c r="G455" s="57" t="n">
        <f aca="false">D455*E455</f>
        <v>10.5</v>
      </c>
      <c r="H455" s="57" t="n">
        <f aca="false">G455*(1-F455)</f>
        <v>10.5</v>
      </c>
      <c r="I455" s="1" t="n">
        <f aca="false">MONTH(A455)</f>
        <v>4</v>
      </c>
      <c r="J455" s="57" t="n">
        <f aca="false">D455*INDEX(Справочник!$E$5:$E$16,MATCH(C455,Справочник!$A$5:$A$16,0))</f>
        <v>4.7</v>
      </c>
      <c r="K455" s="57" t="n">
        <f aca="false">D455*INDEX(Справочник!$F$5:$F$16,MATCH(C455,Справочник!$A$5:$A$16,0))</f>
        <v>0.9</v>
      </c>
    </row>
    <row r="456" customFormat="false" ht="15" hidden="false" customHeight="false" outlineLevel="0" collapsed="false">
      <c r="A456" s="53" t="n">
        <v>45752</v>
      </c>
      <c r="B456" s="54" t="s">
        <v>423</v>
      </c>
      <c r="C456" s="54" t="s">
        <v>83</v>
      </c>
      <c r="D456" s="54" t="n">
        <v>1</v>
      </c>
      <c r="E456" s="55" t="n">
        <v>11.5</v>
      </c>
      <c r="F456" s="56" t="n">
        <v>0</v>
      </c>
      <c r="G456" s="57" t="n">
        <f aca="false">D456*E456</f>
        <v>11.5</v>
      </c>
      <c r="H456" s="57" t="n">
        <f aca="false">G456*(1-F456)</f>
        <v>11.5</v>
      </c>
      <c r="I456" s="1" t="n">
        <f aca="false">MONTH(A456)</f>
        <v>4</v>
      </c>
      <c r="J456" s="57" t="n">
        <f aca="false">D456*INDEX(Справочник!$E$5:$E$16,MATCH(C456,Справочник!$A$5:$A$16,0))</f>
        <v>5.1</v>
      </c>
      <c r="K456" s="57" t="n">
        <f aca="false">D456*INDEX(Справочник!$F$5:$F$16,MATCH(C456,Справочник!$A$5:$A$16,0))</f>
        <v>0.9</v>
      </c>
    </row>
    <row r="457" customFormat="false" ht="15" hidden="false" customHeight="false" outlineLevel="0" collapsed="false">
      <c r="A457" s="53" t="n">
        <v>45752</v>
      </c>
      <c r="B457" s="54" t="s">
        <v>424</v>
      </c>
      <c r="C457" s="54" t="s">
        <v>83</v>
      </c>
      <c r="D457" s="54" t="n">
        <v>3</v>
      </c>
      <c r="E457" s="55" t="n">
        <v>11.5</v>
      </c>
      <c r="F457" s="56" t="n">
        <v>0</v>
      </c>
      <c r="G457" s="57" t="n">
        <f aca="false">D457*E457</f>
        <v>34.5</v>
      </c>
      <c r="H457" s="57" t="n">
        <f aca="false">G457*(1-F457)</f>
        <v>34.5</v>
      </c>
      <c r="I457" s="1" t="n">
        <f aca="false">MONTH(A457)</f>
        <v>4</v>
      </c>
      <c r="J457" s="57" t="n">
        <f aca="false">D457*INDEX(Справочник!$E$5:$E$16,MATCH(C457,Справочник!$A$5:$A$16,0))</f>
        <v>15.3</v>
      </c>
      <c r="K457" s="57" t="n">
        <f aca="false">D457*INDEX(Справочник!$F$5:$F$16,MATCH(C457,Справочник!$A$5:$A$16,0))</f>
        <v>2.7</v>
      </c>
    </row>
    <row r="458" customFormat="false" ht="15" hidden="false" customHeight="false" outlineLevel="0" collapsed="false">
      <c r="A458" s="53" t="n">
        <v>45752</v>
      </c>
      <c r="B458" s="54" t="s">
        <v>424</v>
      </c>
      <c r="C458" s="54" t="s">
        <v>90</v>
      </c>
      <c r="D458" s="54" t="n">
        <v>1</v>
      </c>
      <c r="E458" s="55" t="n">
        <v>4.5</v>
      </c>
      <c r="F458" s="56" t="n">
        <v>0</v>
      </c>
      <c r="G458" s="57" t="n">
        <f aca="false">D458*E458</f>
        <v>4.5</v>
      </c>
      <c r="H458" s="57" t="n">
        <f aca="false">G458*(1-F458)</f>
        <v>4.5</v>
      </c>
      <c r="I458" s="1" t="n">
        <f aca="false">MONTH(A458)</f>
        <v>4</v>
      </c>
      <c r="J458" s="57" t="n">
        <f aca="false">D458*INDEX(Справочник!$E$5:$E$16,MATCH(C458,Справочник!$A$5:$A$16,0))</f>
        <v>1.6</v>
      </c>
      <c r="K458" s="57" t="n">
        <f aca="false">D458*INDEX(Справочник!$F$5:$F$16,MATCH(C458,Справочник!$A$5:$A$16,0))</f>
        <v>2.9</v>
      </c>
    </row>
    <row r="459" customFormat="false" ht="15" hidden="false" customHeight="false" outlineLevel="0" collapsed="false">
      <c r="A459" s="53" t="n">
        <v>45752</v>
      </c>
      <c r="B459" s="54" t="s">
        <v>424</v>
      </c>
      <c r="C459" s="54" t="s">
        <v>82</v>
      </c>
      <c r="D459" s="54" t="n">
        <v>1</v>
      </c>
      <c r="E459" s="55" t="n">
        <v>32</v>
      </c>
      <c r="F459" s="56" t="n">
        <v>0</v>
      </c>
      <c r="G459" s="57" t="n">
        <f aca="false">D459*E459</f>
        <v>32</v>
      </c>
      <c r="H459" s="57" t="n">
        <f aca="false">G459*(1-F459)</f>
        <v>32</v>
      </c>
      <c r="I459" s="1" t="n">
        <f aca="false">MONTH(A459)</f>
        <v>4</v>
      </c>
      <c r="J459" s="57" t="n">
        <f aca="false">D459*INDEX(Справочник!$E$5:$E$16,MATCH(C459,Справочник!$A$5:$A$16,0))</f>
        <v>16.5</v>
      </c>
      <c r="K459" s="57" t="n">
        <f aca="false">D459*INDEX(Справочник!$F$5:$F$16,MATCH(C459,Справочник!$A$5:$A$16,0))</f>
        <v>2.4</v>
      </c>
    </row>
    <row r="460" customFormat="false" ht="15" hidden="false" customHeight="false" outlineLevel="0" collapsed="false">
      <c r="A460" s="53" t="n">
        <v>45752</v>
      </c>
      <c r="B460" s="54" t="s">
        <v>425</v>
      </c>
      <c r="C460" s="54" t="s">
        <v>86</v>
      </c>
      <c r="D460" s="54" t="n">
        <v>1</v>
      </c>
      <c r="E460" s="55" t="n">
        <v>7.5</v>
      </c>
      <c r="F460" s="56" t="n">
        <v>0</v>
      </c>
      <c r="G460" s="57" t="n">
        <f aca="false">D460*E460</f>
        <v>7.5</v>
      </c>
      <c r="H460" s="57" t="n">
        <f aca="false">G460*(1-F460)</f>
        <v>7.5</v>
      </c>
      <c r="I460" s="1" t="n">
        <f aca="false">MONTH(A460)</f>
        <v>4</v>
      </c>
      <c r="J460" s="57" t="n">
        <f aca="false">D460*INDEX(Справочник!$E$5:$E$16,MATCH(C460,Справочник!$A$5:$A$16,0))</f>
        <v>2.6</v>
      </c>
      <c r="K460" s="57" t="n">
        <f aca="false">D460*INDEX(Справочник!$F$5:$F$16,MATCH(C460,Справочник!$A$5:$A$16,0))</f>
        <v>0.7</v>
      </c>
    </row>
    <row r="461" customFormat="false" ht="15" hidden="false" customHeight="false" outlineLevel="0" collapsed="false">
      <c r="A461" s="53" t="n">
        <v>45752</v>
      </c>
      <c r="B461" s="54" t="s">
        <v>425</v>
      </c>
      <c r="C461" s="54" t="s">
        <v>83</v>
      </c>
      <c r="D461" s="54" t="n">
        <v>1</v>
      </c>
      <c r="E461" s="55" t="n">
        <v>11.5</v>
      </c>
      <c r="F461" s="56" t="n">
        <v>0</v>
      </c>
      <c r="G461" s="57" t="n">
        <f aca="false">D461*E461</f>
        <v>11.5</v>
      </c>
      <c r="H461" s="57" t="n">
        <f aca="false">G461*(1-F461)</f>
        <v>11.5</v>
      </c>
      <c r="I461" s="1" t="n">
        <f aca="false">MONTH(A461)</f>
        <v>4</v>
      </c>
      <c r="J461" s="57" t="n">
        <f aca="false">D461*INDEX(Справочник!$E$5:$E$16,MATCH(C461,Справочник!$A$5:$A$16,0))</f>
        <v>5.1</v>
      </c>
      <c r="K461" s="57" t="n">
        <f aca="false">D461*INDEX(Справочник!$F$5:$F$16,MATCH(C461,Справочник!$A$5:$A$16,0))</f>
        <v>0.9</v>
      </c>
    </row>
    <row r="462" customFormat="false" ht="15" hidden="false" customHeight="false" outlineLevel="0" collapsed="false">
      <c r="A462" s="53" t="n">
        <v>45752</v>
      </c>
      <c r="B462" s="54" t="s">
        <v>426</v>
      </c>
      <c r="C462" s="54" t="s">
        <v>80</v>
      </c>
      <c r="D462" s="54" t="n">
        <v>1</v>
      </c>
      <c r="E462" s="55" t="n">
        <v>9.9</v>
      </c>
      <c r="F462" s="56" t="n">
        <v>0</v>
      </c>
      <c r="G462" s="57" t="n">
        <f aca="false">D462*E462</f>
        <v>9.9</v>
      </c>
      <c r="H462" s="57" t="n">
        <f aca="false">G462*(1-F462)</f>
        <v>9.9</v>
      </c>
      <c r="I462" s="1" t="n">
        <f aca="false">MONTH(A462)</f>
        <v>4</v>
      </c>
      <c r="J462" s="57" t="n">
        <f aca="false">D462*INDEX(Справочник!$E$5:$E$16,MATCH(C462,Справочник!$A$5:$A$16,0))</f>
        <v>4.2</v>
      </c>
      <c r="K462" s="57" t="n">
        <f aca="false">D462*INDEX(Справочник!$F$5:$F$16,MATCH(C462,Справочник!$A$5:$A$16,0))</f>
        <v>0.9</v>
      </c>
    </row>
    <row r="463" customFormat="false" ht="15" hidden="false" customHeight="false" outlineLevel="0" collapsed="false">
      <c r="A463" s="53" t="n">
        <v>45752</v>
      </c>
      <c r="B463" s="54" t="s">
        <v>426</v>
      </c>
      <c r="C463" s="54" t="s">
        <v>82</v>
      </c>
      <c r="D463" s="54" t="n">
        <v>1</v>
      </c>
      <c r="E463" s="55" t="n">
        <v>32</v>
      </c>
      <c r="F463" s="56" t="n">
        <v>0</v>
      </c>
      <c r="G463" s="57" t="n">
        <f aca="false">D463*E463</f>
        <v>32</v>
      </c>
      <c r="H463" s="57" t="n">
        <f aca="false">G463*(1-F463)</f>
        <v>32</v>
      </c>
      <c r="I463" s="1" t="n">
        <f aca="false">MONTH(A463)</f>
        <v>4</v>
      </c>
      <c r="J463" s="57" t="n">
        <f aca="false">D463*INDEX(Справочник!$E$5:$E$16,MATCH(C463,Справочник!$A$5:$A$16,0))</f>
        <v>16.5</v>
      </c>
      <c r="K463" s="57" t="n">
        <f aca="false">D463*INDEX(Справочник!$F$5:$F$16,MATCH(C463,Справочник!$A$5:$A$16,0))</f>
        <v>2.4</v>
      </c>
    </row>
    <row r="464" customFormat="false" ht="15" hidden="false" customHeight="false" outlineLevel="0" collapsed="false">
      <c r="A464" s="53" t="n">
        <v>45752</v>
      </c>
      <c r="B464" s="54" t="s">
        <v>427</v>
      </c>
      <c r="C464" s="54" t="s">
        <v>80</v>
      </c>
      <c r="D464" s="54" t="n">
        <v>2</v>
      </c>
      <c r="E464" s="55" t="n">
        <v>9.9</v>
      </c>
      <c r="F464" s="56" t="n">
        <v>0</v>
      </c>
      <c r="G464" s="57" t="n">
        <f aca="false">D464*E464</f>
        <v>19.8</v>
      </c>
      <c r="H464" s="57" t="n">
        <f aca="false">G464*(1-F464)</f>
        <v>19.8</v>
      </c>
      <c r="I464" s="1" t="n">
        <f aca="false">MONTH(A464)</f>
        <v>4</v>
      </c>
      <c r="J464" s="57" t="n">
        <f aca="false">D464*INDEX(Справочник!$E$5:$E$16,MATCH(C464,Справочник!$A$5:$A$16,0))</f>
        <v>8.4</v>
      </c>
      <c r="K464" s="57" t="n">
        <f aca="false">D464*INDEX(Справочник!$F$5:$F$16,MATCH(C464,Справочник!$A$5:$A$16,0))</f>
        <v>1.8</v>
      </c>
    </row>
    <row r="465" customFormat="false" ht="15" hidden="false" customHeight="false" outlineLevel="0" collapsed="false">
      <c r="A465" s="53" t="n">
        <v>45752</v>
      </c>
      <c r="B465" s="54" t="s">
        <v>427</v>
      </c>
      <c r="C465" s="54" t="s">
        <v>83</v>
      </c>
      <c r="D465" s="54" t="n">
        <v>2</v>
      </c>
      <c r="E465" s="55" t="n">
        <v>11.5</v>
      </c>
      <c r="F465" s="56" t="n">
        <v>0</v>
      </c>
      <c r="G465" s="57" t="n">
        <f aca="false">D465*E465</f>
        <v>23</v>
      </c>
      <c r="H465" s="57" t="n">
        <f aca="false">G465*(1-F465)</f>
        <v>23</v>
      </c>
      <c r="I465" s="1" t="n">
        <f aca="false">MONTH(A465)</f>
        <v>4</v>
      </c>
      <c r="J465" s="57" t="n">
        <f aca="false">D465*INDEX(Справочник!$E$5:$E$16,MATCH(C465,Справочник!$A$5:$A$16,0))</f>
        <v>10.2</v>
      </c>
      <c r="K465" s="57" t="n">
        <f aca="false">D465*INDEX(Справочник!$F$5:$F$16,MATCH(C465,Справочник!$A$5:$A$16,0))</f>
        <v>1.8</v>
      </c>
    </row>
    <row r="466" customFormat="false" ht="15" hidden="false" customHeight="false" outlineLevel="0" collapsed="false">
      <c r="A466" s="53" t="n">
        <v>45752</v>
      </c>
      <c r="B466" s="54" t="s">
        <v>427</v>
      </c>
      <c r="C466" s="54" t="s">
        <v>88</v>
      </c>
      <c r="D466" s="54" t="n">
        <v>1</v>
      </c>
      <c r="E466" s="55" t="n">
        <v>39</v>
      </c>
      <c r="F466" s="56" t="n">
        <v>0</v>
      </c>
      <c r="G466" s="57" t="n">
        <f aca="false">D466*E466</f>
        <v>39</v>
      </c>
      <c r="H466" s="57" t="n">
        <f aca="false">G466*(1-F466)</f>
        <v>39</v>
      </c>
      <c r="I466" s="1" t="n">
        <f aca="false">MONTH(A466)</f>
        <v>4</v>
      </c>
      <c r="J466" s="57" t="n">
        <f aca="false">D466*INDEX(Справочник!$E$5:$E$16,MATCH(C466,Справочник!$A$5:$A$16,0))</f>
        <v>24</v>
      </c>
      <c r="K466" s="57" t="n">
        <f aca="false">D466*INDEX(Справочник!$F$5:$F$16,MATCH(C466,Справочник!$A$5:$A$16,0))</f>
        <v>4.2</v>
      </c>
    </row>
    <row r="467" customFormat="false" ht="15" hidden="false" customHeight="false" outlineLevel="0" collapsed="false">
      <c r="A467" s="53" t="n">
        <v>45753</v>
      </c>
      <c r="B467" s="54" t="s">
        <v>428</v>
      </c>
      <c r="C467" s="54" t="s">
        <v>80</v>
      </c>
      <c r="D467" s="54" t="n">
        <v>3</v>
      </c>
      <c r="E467" s="55" t="n">
        <v>9.9</v>
      </c>
      <c r="F467" s="56" t="n">
        <v>0</v>
      </c>
      <c r="G467" s="57" t="n">
        <f aca="false">D467*E467</f>
        <v>29.7</v>
      </c>
      <c r="H467" s="57" t="n">
        <f aca="false">G467*(1-F467)</f>
        <v>29.7</v>
      </c>
      <c r="I467" s="1" t="n">
        <f aca="false">MONTH(A467)</f>
        <v>4</v>
      </c>
      <c r="J467" s="57" t="n">
        <f aca="false">D467*INDEX(Справочник!$E$5:$E$16,MATCH(C467,Справочник!$A$5:$A$16,0))</f>
        <v>12.6</v>
      </c>
      <c r="K467" s="57" t="n">
        <f aca="false">D467*INDEX(Справочник!$F$5:$F$16,MATCH(C467,Справочник!$A$5:$A$16,0))</f>
        <v>2.7</v>
      </c>
    </row>
    <row r="468" customFormat="false" ht="15" hidden="false" customHeight="false" outlineLevel="0" collapsed="false">
      <c r="A468" s="53" t="n">
        <v>45753</v>
      </c>
      <c r="B468" s="54" t="s">
        <v>428</v>
      </c>
      <c r="C468" s="54" t="s">
        <v>84</v>
      </c>
      <c r="D468" s="54" t="n">
        <v>1</v>
      </c>
      <c r="E468" s="55" t="n">
        <v>10.5</v>
      </c>
      <c r="F468" s="56" t="n">
        <v>0</v>
      </c>
      <c r="G468" s="57" t="n">
        <f aca="false">D468*E468</f>
        <v>10.5</v>
      </c>
      <c r="H468" s="57" t="n">
        <f aca="false">G468*(1-F468)</f>
        <v>10.5</v>
      </c>
      <c r="I468" s="1" t="n">
        <f aca="false">MONTH(A468)</f>
        <v>4</v>
      </c>
      <c r="J468" s="57" t="n">
        <f aca="false">D468*INDEX(Справочник!$E$5:$E$16,MATCH(C468,Справочник!$A$5:$A$16,0))</f>
        <v>4.7</v>
      </c>
      <c r="K468" s="57" t="n">
        <f aca="false">D468*INDEX(Справочник!$F$5:$F$16,MATCH(C468,Справочник!$A$5:$A$16,0))</f>
        <v>0.9</v>
      </c>
    </row>
    <row r="469" customFormat="false" ht="15" hidden="false" customHeight="false" outlineLevel="0" collapsed="false">
      <c r="A469" s="53" t="n">
        <v>45753</v>
      </c>
      <c r="B469" s="54" t="s">
        <v>428</v>
      </c>
      <c r="C469" s="54" t="s">
        <v>88</v>
      </c>
      <c r="D469" s="54" t="n">
        <v>1</v>
      </c>
      <c r="E469" s="55" t="n">
        <v>39</v>
      </c>
      <c r="F469" s="56" t="n">
        <v>0</v>
      </c>
      <c r="G469" s="57" t="n">
        <f aca="false">D469*E469</f>
        <v>39</v>
      </c>
      <c r="H469" s="57" t="n">
        <f aca="false">G469*(1-F469)</f>
        <v>39</v>
      </c>
      <c r="I469" s="1" t="n">
        <f aca="false">MONTH(A469)</f>
        <v>4</v>
      </c>
      <c r="J469" s="57" t="n">
        <f aca="false">D469*INDEX(Справочник!$E$5:$E$16,MATCH(C469,Справочник!$A$5:$A$16,0))</f>
        <v>24</v>
      </c>
      <c r="K469" s="57" t="n">
        <f aca="false">D469*INDEX(Справочник!$F$5:$F$16,MATCH(C469,Справочник!$A$5:$A$16,0))</f>
        <v>4.2</v>
      </c>
    </row>
    <row r="470" customFormat="false" ht="15" hidden="false" customHeight="false" outlineLevel="0" collapsed="false">
      <c r="A470" s="53" t="n">
        <v>45753</v>
      </c>
      <c r="B470" s="54" t="s">
        <v>429</v>
      </c>
      <c r="C470" s="54" t="s">
        <v>83</v>
      </c>
      <c r="D470" s="54" t="n">
        <v>2</v>
      </c>
      <c r="E470" s="55" t="n">
        <v>11.5</v>
      </c>
      <c r="F470" s="56" t="n">
        <v>0</v>
      </c>
      <c r="G470" s="57" t="n">
        <f aca="false">D470*E470</f>
        <v>23</v>
      </c>
      <c r="H470" s="57" t="n">
        <f aca="false">G470*(1-F470)</f>
        <v>23</v>
      </c>
      <c r="I470" s="1" t="n">
        <f aca="false">MONTH(A470)</f>
        <v>4</v>
      </c>
      <c r="J470" s="57" t="n">
        <f aca="false">D470*INDEX(Справочник!$E$5:$E$16,MATCH(C470,Справочник!$A$5:$A$16,0))</f>
        <v>10.2</v>
      </c>
      <c r="K470" s="57" t="n">
        <f aca="false">D470*INDEX(Справочник!$F$5:$F$16,MATCH(C470,Справочник!$A$5:$A$16,0))</f>
        <v>1.8</v>
      </c>
    </row>
    <row r="471" customFormat="false" ht="15" hidden="false" customHeight="false" outlineLevel="0" collapsed="false">
      <c r="A471" s="53" t="n">
        <v>45754</v>
      </c>
      <c r="B471" s="54" t="s">
        <v>430</v>
      </c>
      <c r="C471" s="54" t="s">
        <v>80</v>
      </c>
      <c r="D471" s="54" t="n">
        <v>2</v>
      </c>
      <c r="E471" s="55" t="n">
        <v>9.9</v>
      </c>
      <c r="F471" s="56" t="n">
        <v>0</v>
      </c>
      <c r="G471" s="57" t="n">
        <f aca="false">D471*E471</f>
        <v>19.8</v>
      </c>
      <c r="H471" s="57" t="n">
        <f aca="false">G471*(1-F471)</f>
        <v>19.8</v>
      </c>
      <c r="I471" s="1" t="n">
        <f aca="false">MONTH(A471)</f>
        <v>4</v>
      </c>
      <c r="J471" s="57" t="n">
        <f aca="false">D471*INDEX(Справочник!$E$5:$E$16,MATCH(C471,Справочник!$A$5:$A$16,0))</f>
        <v>8.4</v>
      </c>
      <c r="K471" s="57" t="n">
        <f aca="false">D471*INDEX(Справочник!$F$5:$F$16,MATCH(C471,Справочник!$A$5:$A$16,0))</f>
        <v>1.8</v>
      </c>
    </row>
    <row r="472" customFormat="false" ht="15" hidden="false" customHeight="false" outlineLevel="0" collapsed="false">
      <c r="A472" s="53" t="n">
        <v>45754</v>
      </c>
      <c r="B472" s="54" t="s">
        <v>430</v>
      </c>
      <c r="C472" s="54" t="s">
        <v>89</v>
      </c>
      <c r="D472" s="54" t="n">
        <v>1</v>
      </c>
      <c r="E472" s="55" t="n">
        <v>24</v>
      </c>
      <c r="F472" s="56" t="n">
        <v>0</v>
      </c>
      <c r="G472" s="57" t="n">
        <f aca="false">D472*E472</f>
        <v>24</v>
      </c>
      <c r="H472" s="57" t="n">
        <f aca="false">G472*(1-F472)</f>
        <v>24</v>
      </c>
      <c r="I472" s="1" t="n">
        <f aca="false">MONTH(A472)</f>
        <v>4</v>
      </c>
      <c r="J472" s="57" t="n">
        <f aca="false">D472*INDEX(Справочник!$E$5:$E$16,MATCH(C472,Справочник!$A$5:$A$16,0))</f>
        <v>13.5</v>
      </c>
      <c r="K472" s="57" t="n">
        <f aca="false">D472*INDEX(Справочник!$F$5:$F$16,MATCH(C472,Справочник!$A$5:$A$16,0))</f>
        <v>3.8</v>
      </c>
    </row>
    <row r="473" customFormat="false" ht="15" hidden="false" customHeight="false" outlineLevel="0" collapsed="false">
      <c r="A473" s="53" t="n">
        <v>45754</v>
      </c>
      <c r="B473" s="54" t="s">
        <v>431</v>
      </c>
      <c r="C473" s="54" t="s">
        <v>80</v>
      </c>
      <c r="D473" s="54" t="n">
        <v>1</v>
      </c>
      <c r="E473" s="55" t="n">
        <v>9.9</v>
      </c>
      <c r="F473" s="56" t="n">
        <v>0</v>
      </c>
      <c r="G473" s="57" t="n">
        <f aca="false">D473*E473</f>
        <v>9.9</v>
      </c>
      <c r="H473" s="57" t="n">
        <f aca="false">G473*(1-F473)</f>
        <v>9.9</v>
      </c>
      <c r="I473" s="1" t="n">
        <f aca="false">MONTH(A473)</f>
        <v>4</v>
      </c>
      <c r="J473" s="57" t="n">
        <f aca="false">D473*INDEX(Справочник!$E$5:$E$16,MATCH(C473,Справочник!$A$5:$A$16,0))</f>
        <v>4.2</v>
      </c>
      <c r="K473" s="57" t="n">
        <f aca="false">D473*INDEX(Справочник!$F$5:$F$16,MATCH(C473,Справочник!$A$5:$A$16,0))</f>
        <v>0.9</v>
      </c>
    </row>
    <row r="474" customFormat="false" ht="15" hidden="false" customHeight="false" outlineLevel="0" collapsed="false">
      <c r="A474" s="53" t="n">
        <v>45754</v>
      </c>
      <c r="B474" s="54" t="s">
        <v>431</v>
      </c>
      <c r="C474" s="54" t="s">
        <v>83</v>
      </c>
      <c r="D474" s="54" t="n">
        <v>1</v>
      </c>
      <c r="E474" s="55" t="n">
        <v>11.5</v>
      </c>
      <c r="F474" s="56" t="n">
        <v>0</v>
      </c>
      <c r="G474" s="57" t="n">
        <f aca="false">D474*E474</f>
        <v>11.5</v>
      </c>
      <c r="H474" s="57" t="n">
        <f aca="false">G474*(1-F474)</f>
        <v>11.5</v>
      </c>
      <c r="I474" s="1" t="n">
        <f aca="false">MONTH(A474)</f>
        <v>4</v>
      </c>
      <c r="J474" s="57" t="n">
        <f aca="false">D474*INDEX(Справочник!$E$5:$E$16,MATCH(C474,Справочник!$A$5:$A$16,0))</f>
        <v>5.1</v>
      </c>
      <c r="K474" s="57" t="n">
        <f aca="false">D474*INDEX(Справочник!$F$5:$F$16,MATCH(C474,Справочник!$A$5:$A$16,0))</f>
        <v>0.9</v>
      </c>
    </row>
    <row r="475" customFormat="false" ht="15" hidden="false" customHeight="false" outlineLevel="0" collapsed="false">
      <c r="A475" s="53" t="n">
        <v>45755</v>
      </c>
      <c r="B475" s="54" t="s">
        <v>432</v>
      </c>
      <c r="C475" s="54" t="s">
        <v>85</v>
      </c>
      <c r="D475" s="54" t="n">
        <v>2</v>
      </c>
      <c r="E475" s="55" t="n">
        <v>6.9</v>
      </c>
      <c r="F475" s="56" t="n">
        <v>0</v>
      </c>
      <c r="G475" s="57" t="n">
        <f aca="false">D475*E475</f>
        <v>13.8</v>
      </c>
      <c r="H475" s="57" t="n">
        <f aca="false">G475*(1-F475)</f>
        <v>13.8</v>
      </c>
      <c r="I475" s="1" t="n">
        <f aca="false">MONTH(A475)</f>
        <v>4</v>
      </c>
      <c r="J475" s="57" t="n">
        <f aca="false">D475*INDEX(Справочник!$E$5:$E$16,MATCH(C475,Справочник!$A$5:$A$16,0))</f>
        <v>4.6</v>
      </c>
      <c r="K475" s="57" t="n">
        <f aca="false">D475*INDEX(Справочник!$F$5:$F$16,MATCH(C475,Справочник!$A$5:$A$16,0))</f>
        <v>1.4</v>
      </c>
    </row>
    <row r="476" customFormat="false" ht="15" hidden="false" customHeight="false" outlineLevel="0" collapsed="false">
      <c r="A476" s="53" t="n">
        <v>45755</v>
      </c>
      <c r="B476" s="54" t="s">
        <v>433</v>
      </c>
      <c r="C476" s="54" t="s">
        <v>85</v>
      </c>
      <c r="D476" s="54" t="n">
        <v>1</v>
      </c>
      <c r="E476" s="55" t="n">
        <v>6.9</v>
      </c>
      <c r="F476" s="56" t="n">
        <v>0</v>
      </c>
      <c r="G476" s="57" t="n">
        <f aca="false">D476*E476</f>
        <v>6.9</v>
      </c>
      <c r="H476" s="57" t="n">
        <f aca="false">G476*(1-F476)</f>
        <v>6.9</v>
      </c>
      <c r="I476" s="1" t="n">
        <f aca="false">MONTH(A476)</f>
        <v>4</v>
      </c>
      <c r="J476" s="57" t="n">
        <f aca="false">D476*INDEX(Справочник!$E$5:$E$16,MATCH(C476,Справочник!$A$5:$A$16,0))</f>
        <v>2.3</v>
      </c>
      <c r="K476" s="57" t="n">
        <f aca="false">D476*INDEX(Справочник!$F$5:$F$16,MATCH(C476,Справочник!$A$5:$A$16,0))</f>
        <v>0.7</v>
      </c>
    </row>
    <row r="477" customFormat="false" ht="15" hidden="false" customHeight="false" outlineLevel="0" collapsed="false">
      <c r="A477" s="53" t="n">
        <v>45755</v>
      </c>
      <c r="B477" s="54" t="s">
        <v>434</v>
      </c>
      <c r="C477" s="54" t="s">
        <v>85</v>
      </c>
      <c r="D477" s="54" t="n">
        <v>1</v>
      </c>
      <c r="E477" s="55" t="n">
        <v>6.9</v>
      </c>
      <c r="F477" s="56" t="n">
        <v>0</v>
      </c>
      <c r="G477" s="57" t="n">
        <f aca="false">D477*E477</f>
        <v>6.9</v>
      </c>
      <c r="H477" s="57" t="n">
        <f aca="false">G477*(1-F477)</f>
        <v>6.9</v>
      </c>
      <c r="I477" s="1" t="n">
        <f aca="false">MONTH(A477)</f>
        <v>4</v>
      </c>
      <c r="J477" s="57" t="n">
        <f aca="false">D477*INDEX(Справочник!$E$5:$E$16,MATCH(C477,Справочник!$A$5:$A$16,0))</f>
        <v>2.3</v>
      </c>
      <c r="K477" s="57" t="n">
        <f aca="false">D477*INDEX(Справочник!$F$5:$F$16,MATCH(C477,Справочник!$A$5:$A$16,0))</f>
        <v>0.7</v>
      </c>
    </row>
    <row r="478" customFormat="false" ht="15" hidden="false" customHeight="false" outlineLevel="0" collapsed="false">
      <c r="A478" s="53" t="n">
        <v>45755</v>
      </c>
      <c r="B478" s="54" t="s">
        <v>435</v>
      </c>
      <c r="C478" s="54" t="s">
        <v>80</v>
      </c>
      <c r="D478" s="54" t="n">
        <v>3</v>
      </c>
      <c r="E478" s="55" t="n">
        <v>9.9</v>
      </c>
      <c r="F478" s="56" t="n">
        <v>0</v>
      </c>
      <c r="G478" s="57" t="n">
        <f aca="false">D478*E478</f>
        <v>29.7</v>
      </c>
      <c r="H478" s="57" t="n">
        <f aca="false">G478*(1-F478)</f>
        <v>29.7</v>
      </c>
      <c r="I478" s="1" t="n">
        <f aca="false">MONTH(A478)</f>
        <v>4</v>
      </c>
      <c r="J478" s="57" t="n">
        <f aca="false">D478*INDEX(Справочник!$E$5:$E$16,MATCH(C478,Справочник!$A$5:$A$16,0))</f>
        <v>12.6</v>
      </c>
      <c r="K478" s="57" t="n">
        <f aca="false">D478*INDEX(Справочник!$F$5:$F$16,MATCH(C478,Справочник!$A$5:$A$16,0))</f>
        <v>2.7</v>
      </c>
    </row>
    <row r="479" customFormat="false" ht="15" hidden="false" customHeight="false" outlineLevel="0" collapsed="false">
      <c r="A479" s="53" t="n">
        <v>45755</v>
      </c>
      <c r="B479" s="54" t="s">
        <v>435</v>
      </c>
      <c r="C479" s="54" t="s">
        <v>84</v>
      </c>
      <c r="D479" s="54" t="n">
        <v>1</v>
      </c>
      <c r="E479" s="55" t="n">
        <v>10.5</v>
      </c>
      <c r="F479" s="56" t="n">
        <v>0</v>
      </c>
      <c r="G479" s="57" t="n">
        <f aca="false">D479*E479</f>
        <v>10.5</v>
      </c>
      <c r="H479" s="57" t="n">
        <f aca="false">G479*(1-F479)</f>
        <v>10.5</v>
      </c>
      <c r="I479" s="1" t="n">
        <f aca="false">MONTH(A479)</f>
        <v>4</v>
      </c>
      <c r="J479" s="57" t="n">
        <f aca="false">D479*INDEX(Справочник!$E$5:$E$16,MATCH(C479,Справочник!$A$5:$A$16,0))</f>
        <v>4.7</v>
      </c>
      <c r="K479" s="57" t="n">
        <f aca="false">D479*INDEX(Справочник!$F$5:$F$16,MATCH(C479,Справочник!$A$5:$A$16,0))</f>
        <v>0.9</v>
      </c>
    </row>
    <row r="480" customFormat="false" ht="15" hidden="false" customHeight="false" outlineLevel="0" collapsed="false">
      <c r="A480" s="53" t="n">
        <v>45755</v>
      </c>
      <c r="B480" s="54" t="s">
        <v>436</v>
      </c>
      <c r="C480" s="54" t="s">
        <v>80</v>
      </c>
      <c r="D480" s="54" t="n">
        <v>1</v>
      </c>
      <c r="E480" s="55" t="n">
        <v>9.9</v>
      </c>
      <c r="F480" s="56" t="n">
        <v>0</v>
      </c>
      <c r="G480" s="57" t="n">
        <f aca="false">D480*E480</f>
        <v>9.9</v>
      </c>
      <c r="H480" s="57" t="n">
        <f aca="false">G480*(1-F480)</f>
        <v>9.9</v>
      </c>
      <c r="I480" s="1" t="n">
        <f aca="false">MONTH(A480)</f>
        <v>4</v>
      </c>
      <c r="J480" s="57" t="n">
        <f aca="false">D480*INDEX(Справочник!$E$5:$E$16,MATCH(C480,Справочник!$A$5:$A$16,0))</f>
        <v>4.2</v>
      </c>
      <c r="K480" s="57" t="n">
        <f aca="false">D480*INDEX(Справочник!$F$5:$F$16,MATCH(C480,Справочник!$A$5:$A$16,0))</f>
        <v>0.9</v>
      </c>
    </row>
    <row r="481" customFormat="false" ht="15" hidden="false" customHeight="false" outlineLevel="0" collapsed="false">
      <c r="A481" s="53" t="n">
        <v>45755</v>
      </c>
      <c r="B481" s="54" t="s">
        <v>437</v>
      </c>
      <c r="C481" s="54" t="s">
        <v>82</v>
      </c>
      <c r="D481" s="54" t="n">
        <v>2</v>
      </c>
      <c r="E481" s="55" t="n">
        <v>32</v>
      </c>
      <c r="F481" s="56" t="n">
        <v>0</v>
      </c>
      <c r="G481" s="57" t="n">
        <f aca="false">D481*E481</f>
        <v>64</v>
      </c>
      <c r="H481" s="57" t="n">
        <f aca="false">G481*(1-F481)</f>
        <v>64</v>
      </c>
      <c r="I481" s="1" t="n">
        <f aca="false">MONTH(A481)</f>
        <v>4</v>
      </c>
      <c r="J481" s="57" t="n">
        <f aca="false">D481*INDEX(Справочник!$E$5:$E$16,MATCH(C481,Справочник!$A$5:$A$16,0))</f>
        <v>33</v>
      </c>
      <c r="K481" s="57" t="n">
        <f aca="false">D481*INDEX(Справочник!$F$5:$F$16,MATCH(C481,Справочник!$A$5:$A$16,0))</f>
        <v>4.8</v>
      </c>
    </row>
    <row r="482" customFormat="false" ht="15" hidden="false" customHeight="false" outlineLevel="0" collapsed="false">
      <c r="A482" s="53" t="n">
        <v>45755</v>
      </c>
      <c r="B482" s="54" t="s">
        <v>437</v>
      </c>
      <c r="C482" s="54" t="s">
        <v>90</v>
      </c>
      <c r="D482" s="54" t="n">
        <v>1</v>
      </c>
      <c r="E482" s="55" t="n">
        <v>4.5</v>
      </c>
      <c r="F482" s="56" t="n">
        <v>0</v>
      </c>
      <c r="G482" s="57" t="n">
        <f aca="false">D482*E482</f>
        <v>4.5</v>
      </c>
      <c r="H482" s="57" t="n">
        <f aca="false">G482*(1-F482)</f>
        <v>4.5</v>
      </c>
      <c r="I482" s="1" t="n">
        <f aca="false">MONTH(A482)</f>
        <v>4</v>
      </c>
      <c r="J482" s="57" t="n">
        <f aca="false">D482*INDEX(Справочник!$E$5:$E$16,MATCH(C482,Справочник!$A$5:$A$16,0))</f>
        <v>1.6</v>
      </c>
      <c r="K482" s="57" t="n">
        <f aca="false">D482*INDEX(Справочник!$F$5:$F$16,MATCH(C482,Справочник!$A$5:$A$16,0))</f>
        <v>2.9</v>
      </c>
    </row>
    <row r="483" customFormat="false" ht="15" hidden="false" customHeight="false" outlineLevel="0" collapsed="false">
      <c r="A483" s="53" t="n">
        <v>45756</v>
      </c>
      <c r="B483" s="54" t="s">
        <v>438</v>
      </c>
      <c r="C483" s="54" t="s">
        <v>87</v>
      </c>
      <c r="D483" s="54" t="n">
        <v>1</v>
      </c>
      <c r="E483" s="55" t="n">
        <v>5.9</v>
      </c>
      <c r="F483" s="56" t="n">
        <v>0</v>
      </c>
      <c r="G483" s="57" t="n">
        <f aca="false">D483*E483</f>
        <v>5.9</v>
      </c>
      <c r="H483" s="57" t="n">
        <f aca="false">G483*(1-F483)</f>
        <v>5.9</v>
      </c>
      <c r="I483" s="1" t="n">
        <f aca="false">MONTH(A483)</f>
        <v>4</v>
      </c>
      <c r="J483" s="57" t="n">
        <f aca="false">D483*INDEX(Справочник!$E$5:$E$16,MATCH(C483,Справочник!$A$5:$A$16,0))</f>
        <v>1.9</v>
      </c>
      <c r="K483" s="57" t="n">
        <f aca="false">D483*INDEX(Справочник!$F$5:$F$16,MATCH(C483,Справочник!$A$5:$A$16,0))</f>
        <v>0.7</v>
      </c>
    </row>
    <row r="484" customFormat="false" ht="15" hidden="false" customHeight="false" outlineLevel="0" collapsed="false">
      <c r="A484" s="53" t="n">
        <v>45757</v>
      </c>
      <c r="B484" s="54" t="s">
        <v>439</v>
      </c>
      <c r="C484" s="54" t="s">
        <v>91</v>
      </c>
      <c r="D484" s="54" t="n">
        <v>1</v>
      </c>
      <c r="E484" s="55" t="n">
        <v>28</v>
      </c>
      <c r="F484" s="56" t="n">
        <v>0</v>
      </c>
      <c r="G484" s="57" t="n">
        <f aca="false">D484*E484</f>
        <v>28</v>
      </c>
      <c r="H484" s="57" t="n">
        <f aca="false">G484*(1-F484)</f>
        <v>28</v>
      </c>
      <c r="I484" s="1" t="n">
        <f aca="false">MONTH(A484)</f>
        <v>4</v>
      </c>
      <c r="J484" s="57" t="n">
        <f aca="false">D484*INDEX(Справочник!$E$5:$E$16,MATCH(C484,Справочник!$A$5:$A$16,0))</f>
        <v>17.4</v>
      </c>
      <c r="K484" s="57" t="n">
        <f aca="false">D484*INDEX(Справочник!$F$5:$F$16,MATCH(C484,Справочник!$A$5:$A$16,0))</f>
        <v>7.9</v>
      </c>
    </row>
    <row r="485" customFormat="false" ht="15" hidden="false" customHeight="false" outlineLevel="0" collapsed="false">
      <c r="A485" s="53" t="n">
        <v>45757</v>
      </c>
      <c r="B485" s="54" t="s">
        <v>439</v>
      </c>
      <c r="C485" s="54" t="s">
        <v>89</v>
      </c>
      <c r="D485" s="54" t="n">
        <v>1</v>
      </c>
      <c r="E485" s="55" t="n">
        <v>24</v>
      </c>
      <c r="F485" s="56" t="n">
        <v>0</v>
      </c>
      <c r="G485" s="57" t="n">
        <f aca="false">D485*E485</f>
        <v>24</v>
      </c>
      <c r="H485" s="57" t="n">
        <f aca="false">G485*(1-F485)</f>
        <v>24</v>
      </c>
      <c r="I485" s="1" t="n">
        <f aca="false">MONTH(A485)</f>
        <v>4</v>
      </c>
      <c r="J485" s="57" t="n">
        <f aca="false">D485*INDEX(Справочник!$E$5:$E$16,MATCH(C485,Справочник!$A$5:$A$16,0))</f>
        <v>13.5</v>
      </c>
      <c r="K485" s="57" t="n">
        <f aca="false">D485*INDEX(Справочник!$F$5:$F$16,MATCH(C485,Справочник!$A$5:$A$16,0))</f>
        <v>3.8</v>
      </c>
    </row>
    <row r="486" customFormat="false" ht="15" hidden="false" customHeight="false" outlineLevel="0" collapsed="false">
      <c r="A486" s="53" t="n">
        <v>45758</v>
      </c>
      <c r="B486" s="54" t="s">
        <v>440</v>
      </c>
      <c r="C486" s="54" t="s">
        <v>87</v>
      </c>
      <c r="D486" s="54" t="n">
        <v>1</v>
      </c>
      <c r="E486" s="55" t="n">
        <v>5.9</v>
      </c>
      <c r="F486" s="56" t="n">
        <v>0</v>
      </c>
      <c r="G486" s="57" t="n">
        <f aca="false">D486*E486</f>
        <v>5.9</v>
      </c>
      <c r="H486" s="57" t="n">
        <f aca="false">G486*(1-F486)</f>
        <v>5.9</v>
      </c>
      <c r="I486" s="1" t="n">
        <f aca="false">MONTH(A486)</f>
        <v>4</v>
      </c>
      <c r="J486" s="57" t="n">
        <f aca="false">D486*INDEX(Справочник!$E$5:$E$16,MATCH(C486,Справочник!$A$5:$A$16,0))</f>
        <v>1.9</v>
      </c>
      <c r="K486" s="57" t="n">
        <f aca="false">D486*INDEX(Справочник!$F$5:$F$16,MATCH(C486,Справочник!$A$5:$A$16,0))</f>
        <v>0.7</v>
      </c>
    </row>
    <row r="487" customFormat="false" ht="15" hidden="false" customHeight="false" outlineLevel="0" collapsed="false">
      <c r="A487" s="53" t="n">
        <v>45758</v>
      </c>
      <c r="B487" s="54" t="s">
        <v>441</v>
      </c>
      <c r="C487" s="54" t="s">
        <v>82</v>
      </c>
      <c r="D487" s="54" t="n">
        <v>2</v>
      </c>
      <c r="E487" s="55" t="n">
        <v>32</v>
      </c>
      <c r="F487" s="56" t="n">
        <v>0</v>
      </c>
      <c r="G487" s="57" t="n">
        <f aca="false">D487*E487</f>
        <v>64</v>
      </c>
      <c r="H487" s="57" t="n">
        <f aca="false">G487*(1-F487)</f>
        <v>64</v>
      </c>
      <c r="I487" s="1" t="n">
        <f aca="false">MONTH(A487)</f>
        <v>4</v>
      </c>
      <c r="J487" s="57" t="n">
        <f aca="false">D487*INDEX(Справочник!$E$5:$E$16,MATCH(C487,Справочник!$A$5:$A$16,0))</f>
        <v>33</v>
      </c>
      <c r="K487" s="57" t="n">
        <f aca="false">D487*INDEX(Справочник!$F$5:$F$16,MATCH(C487,Справочник!$A$5:$A$16,0))</f>
        <v>4.8</v>
      </c>
    </row>
    <row r="488" customFormat="false" ht="15" hidden="false" customHeight="false" outlineLevel="0" collapsed="false">
      <c r="A488" s="53" t="n">
        <v>45758</v>
      </c>
      <c r="B488" s="54" t="s">
        <v>442</v>
      </c>
      <c r="C488" s="54" t="s">
        <v>91</v>
      </c>
      <c r="D488" s="54" t="n">
        <v>1</v>
      </c>
      <c r="E488" s="55" t="n">
        <v>28</v>
      </c>
      <c r="F488" s="56" t="n">
        <v>0.2</v>
      </c>
      <c r="G488" s="57" t="n">
        <f aca="false">D488*E488</f>
        <v>28</v>
      </c>
      <c r="H488" s="57" t="n">
        <f aca="false">G488*(1-F488)</f>
        <v>22.4</v>
      </c>
      <c r="I488" s="1" t="n">
        <f aca="false">MONTH(A488)</f>
        <v>4</v>
      </c>
      <c r="J488" s="57" t="n">
        <f aca="false">D488*INDEX(Справочник!$E$5:$E$16,MATCH(C488,Справочник!$A$5:$A$16,0))</f>
        <v>17.4</v>
      </c>
      <c r="K488" s="57" t="n">
        <f aca="false">D488*INDEX(Справочник!$F$5:$F$16,MATCH(C488,Справочник!$A$5:$A$16,0))</f>
        <v>7.9</v>
      </c>
    </row>
    <row r="489" customFormat="false" ht="15" hidden="false" customHeight="false" outlineLevel="0" collapsed="false">
      <c r="A489" s="53" t="n">
        <v>45758</v>
      </c>
      <c r="B489" s="54" t="s">
        <v>443</v>
      </c>
      <c r="C489" s="54" t="s">
        <v>80</v>
      </c>
      <c r="D489" s="54" t="n">
        <v>1</v>
      </c>
      <c r="E489" s="55" t="n">
        <v>9.9</v>
      </c>
      <c r="F489" s="56" t="n">
        <v>0</v>
      </c>
      <c r="G489" s="57" t="n">
        <f aca="false">D489*E489</f>
        <v>9.9</v>
      </c>
      <c r="H489" s="57" t="n">
        <f aca="false">G489*(1-F489)</f>
        <v>9.9</v>
      </c>
      <c r="I489" s="1" t="n">
        <f aca="false">MONTH(A489)</f>
        <v>4</v>
      </c>
      <c r="J489" s="57" t="n">
        <f aca="false">D489*INDEX(Справочник!$E$5:$E$16,MATCH(C489,Справочник!$A$5:$A$16,0))</f>
        <v>4.2</v>
      </c>
      <c r="K489" s="57" t="n">
        <f aca="false">D489*INDEX(Справочник!$F$5:$F$16,MATCH(C489,Справочник!$A$5:$A$16,0))</f>
        <v>0.9</v>
      </c>
    </row>
    <row r="490" customFormat="false" ht="15" hidden="false" customHeight="false" outlineLevel="0" collapsed="false">
      <c r="A490" s="53" t="n">
        <v>45759</v>
      </c>
      <c r="B490" s="54" t="s">
        <v>444</v>
      </c>
      <c r="C490" s="54" t="s">
        <v>83</v>
      </c>
      <c r="D490" s="54" t="n">
        <v>1</v>
      </c>
      <c r="E490" s="55" t="n">
        <v>11.5</v>
      </c>
      <c r="F490" s="56" t="n">
        <v>0</v>
      </c>
      <c r="G490" s="57" t="n">
        <f aca="false">D490*E490</f>
        <v>11.5</v>
      </c>
      <c r="H490" s="57" t="n">
        <f aca="false">G490*(1-F490)</f>
        <v>11.5</v>
      </c>
      <c r="I490" s="1" t="n">
        <f aca="false">MONTH(A490)</f>
        <v>4</v>
      </c>
      <c r="J490" s="57" t="n">
        <f aca="false">D490*INDEX(Справочник!$E$5:$E$16,MATCH(C490,Справочник!$A$5:$A$16,0))</f>
        <v>5.1</v>
      </c>
      <c r="K490" s="57" t="n">
        <f aca="false">D490*INDEX(Справочник!$F$5:$F$16,MATCH(C490,Справочник!$A$5:$A$16,0))</f>
        <v>0.9</v>
      </c>
    </row>
    <row r="491" customFormat="false" ht="15" hidden="false" customHeight="false" outlineLevel="0" collapsed="false">
      <c r="A491" s="53" t="n">
        <v>45759</v>
      </c>
      <c r="B491" s="54" t="s">
        <v>445</v>
      </c>
      <c r="C491" s="54" t="s">
        <v>84</v>
      </c>
      <c r="D491" s="54" t="n">
        <v>1</v>
      </c>
      <c r="E491" s="55" t="n">
        <v>10.5</v>
      </c>
      <c r="F491" s="56" t="n">
        <v>0</v>
      </c>
      <c r="G491" s="57" t="n">
        <f aca="false">D491*E491</f>
        <v>10.5</v>
      </c>
      <c r="H491" s="57" t="n">
        <f aca="false">G491*(1-F491)</f>
        <v>10.5</v>
      </c>
      <c r="I491" s="1" t="n">
        <f aca="false">MONTH(A491)</f>
        <v>4</v>
      </c>
      <c r="J491" s="57" t="n">
        <f aca="false">D491*INDEX(Справочник!$E$5:$E$16,MATCH(C491,Справочник!$A$5:$A$16,0))</f>
        <v>4.7</v>
      </c>
      <c r="K491" s="57" t="n">
        <f aca="false">D491*INDEX(Справочник!$F$5:$F$16,MATCH(C491,Справочник!$A$5:$A$16,0))</f>
        <v>0.9</v>
      </c>
    </row>
    <row r="492" customFormat="false" ht="15" hidden="false" customHeight="false" outlineLevel="0" collapsed="false">
      <c r="A492" s="53" t="n">
        <v>45759</v>
      </c>
      <c r="B492" s="54" t="s">
        <v>446</v>
      </c>
      <c r="C492" s="54" t="s">
        <v>83</v>
      </c>
      <c r="D492" s="54" t="n">
        <v>1</v>
      </c>
      <c r="E492" s="55" t="n">
        <v>11.5</v>
      </c>
      <c r="F492" s="56" t="n">
        <v>0</v>
      </c>
      <c r="G492" s="57" t="n">
        <f aca="false">D492*E492</f>
        <v>11.5</v>
      </c>
      <c r="H492" s="57" t="n">
        <f aca="false">G492*(1-F492)</f>
        <v>11.5</v>
      </c>
      <c r="I492" s="1" t="n">
        <f aca="false">MONTH(A492)</f>
        <v>4</v>
      </c>
      <c r="J492" s="57" t="n">
        <f aca="false">D492*INDEX(Справочник!$E$5:$E$16,MATCH(C492,Справочник!$A$5:$A$16,0))</f>
        <v>5.1</v>
      </c>
      <c r="K492" s="57" t="n">
        <f aca="false">D492*INDEX(Справочник!$F$5:$F$16,MATCH(C492,Справочник!$A$5:$A$16,0))</f>
        <v>0.9</v>
      </c>
    </row>
    <row r="493" customFormat="false" ht="15" hidden="false" customHeight="false" outlineLevel="0" collapsed="false">
      <c r="A493" s="53" t="n">
        <v>45760</v>
      </c>
      <c r="B493" s="54" t="s">
        <v>447</v>
      </c>
      <c r="C493" s="54" t="s">
        <v>81</v>
      </c>
      <c r="D493" s="54" t="n">
        <v>3</v>
      </c>
      <c r="E493" s="55" t="n">
        <v>29.9</v>
      </c>
      <c r="F493" s="56" t="n">
        <v>0</v>
      </c>
      <c r="G493" s="57" t="n">
        <f aca="false">D493*E493</f>
        <v>89.7</v>
      </c>
      <c r="H493" s="57" t="n">
        <f aca="false">G493*(1-F493)</f>
        <v>89.7</v>
      </c>
      <c r="I493" s="1" t="n">
        <f aca="false">MONTH(A493)</f>
        <v>4</v>
      </c>
      <c r="J493" s="57" t="n">
        <f aca="false">D493*INDEX(Справочник!$E$5:$E$16,MATCH(C493,Справочник!$A$5:$A$16,0))</f>
        <v>44.4</v>
      </c>
      <c r="K493" s="57" t="n">
        <f aca="false">D493*INDEX(Справочник!$F$5:$F$16,MATCH(C493,Справочник!$A$5:$A$16,0))</f>
        <v>7.2</v>
      </c>
    </row>
    <row r="494" customFormat="false" ht="15" hidden="false" customHeight="false" outlineLevel="0" collapsed="false">
      <c r="A494" s="53" t="n">
        <v>45760</v>
      </c>
      <c r="B494" s="54" t="s">
        <v>448</v>
      </c>
      <c r="C494" s="54" t="s">
        <v>88</v>
      </c>
      <c r="D494" s="54" t="n">
        <v>1</v>
      </c>
      <c r="E494" s="55" t="n">
        <v>39</v>
      </c>
      <c r="F494" s="56" t="n">
        <v>0</v>
      </c>
      <c r="G494" s="57" t="n">
        <f aca="false">D494*E494</f>
        <v>39</v>
      </c>
      <c r="H494" s="57" t="n">
        <f aca="false">G494*(1-F494)</f>
        <v>39</v>
      </c>
      <c r="I494" s="1" t="n">
        <f aca="false">MONTH(A494)</f>
        <v>4</v>
      </c>
      <c r="J494" s="57" t="n">
        <f aca="false">D494*INDEX(Справочник!$E$5:$E$16,MATCH(C494,Справочник!$A$5:$A$16,0))</f>
        <v>24</v>
      </c>
      <c r="K494" s="57" t="n">
        <f aca="false">D494*INDEX(Справочник!$F$5:$F$16,MATCH(C494,Справочник!$A$5:$A$16,0))</f>
        <v>4.2</v>
      </c>
    </row>
    <row r="495" customFormat="false" ht="15" hidden="false" customHeight="false" outlineLevel="0" collapsed="false">
      <c r="A495" s="53" t="n">
        <v>45760</v>
      </c>
      <c r="B495" s="54" t="s">
        <v>449</v>
      </c>
      <c r="C495" s="54" t="s">
        <v>83</v>
      </c>
      <c r="D495" s="54" t="n">
        <v>1</v>
      </c>
      <c r="E495" s="55" t="n">
        <v>11.5</v>
      </c>
      <c r="F495" s="56" t="n">
        <v>0</v>
      </c>
      <c r="G495" s="57" t="n">
        <f aca="false">D495*E495</f>
        <v>11.5</v>
      </c>
      <c r="H495" s="57" t="n">
        <f aca="false">G495*(1-F495)</f>
        <v>11.5</v>
      </c>
      <c r="I495" s="1" t="n">
        <f aca="false">MONTH(A495)</f>
        <v>4</v>
      </c>
      <c r="J495" s="57" t="n">
        <f aca="false">D495*INDEX(Справочник!$E$5:$E$16,MATCH(C495,Справочник!$A$5:$A$16,0))</f>
        <v>5.1</v>
      </c>
      <c r="K495" s="57" t="n">
        <f aca="false">D495*INDEX(Справочник!$F$5:$F$16,MATCH(C495,Справочник!$A$5:$A$16,0))</f>
        <v>0.9</v>
      </c>
    </row>
    <row r="496" customFormat="false" ht="15" hidden="false" customHeight="false" outlineLevel="0" collapsed="false">
      <c r="A496" s="53" t="n">
        <v>45760</v>
      </c>
      <c r="B496" s="54" t="s">
        <v>449</v>
      </c>
      <c r="C496" s="54" t="s">
        <v>80</v>
      </c>
      <c r="D496" s="54" t="n">
        <v>1</v>
      </c>
      <c r="E496" s="55" t="n">
        <v>9.9</v>
      </c>
      <c r="F496" s="56" t="n">
        <v>0</v>
      </c>
      <c r="G496" s="57" t="n">
        <f aca="false">D496*E496</f>
        <v>9.9</v>
      </c>
      <c r="H496" s="57" t="n">
        <f aca="false">G496*(1-F496)</f>
        <v>9.9</v>
      </c>
      <c r="I496" s="1" t="n">
        <f aca="false">MONTH(A496)</f>
        <v>4</v>
      </c>
      <c r="J496" s="57" t="n">
        <f aca="false">D496*INDEX(Справочник!$E$5:$E$16,MATCH(C496,Справочник!$A$5:$A$16,0))</f>
        <v>4.2</v>
      </c>
      <c r="K496" s="57" t="n">
        <f aca="false">D496*INDEX(Справочник!$F$5:$F$16,MATCH(C496,Справочник!$A$5:$A$16,0))</f>
        <v>0.9</v>
      </c>
    </row>
    <row r="497" customFormat="false" ht="15" hidden="false" customHeight="false" outlineLevel="0" collapsed="false">
      <c r="A497" s="53" t="n">
        <v>45760</v>
      </c>
      <c r="B497" s="54" t="s">
        <v>450</v>
      </c>
      <c r="C497" s="54" t="s">
        <v>90</v>
      </c>
      <c r="D497" s="54" t="n">
        <v>3</v>
      </c>
      <c r="E497" s="55" t="n">
        <v>4.5</v>
      </c>
      <c r="F497" s="56" t="n">
        <v>0</v>
      </c>
      <c r="G497" s="57" t="n">
        <f aca="false">D497*E497</f>
        <v>13.5</v>
      </c>
      <c r="H497" s="57" t="n">
        <f aca="false">G497*(1-F497)</f>
        <v>13.5</v>
      </c>
      <c r="I497" s="1" t="n">
        <f aca="false">MONTH(A497)</f>
        <v>4</v>
      </c>
      <c r="J497" s="57" t="n">
        <f aca="false">D497*INDEX(Справочник!$E$5:$E$16,MATCH(C497,Справочник!$A$5:$A$16,0))</f>
        <v>4.8</v>
      </c>
      <c r="K497" s="57" t="n">
        <f aca="false">D497*INDEX(Справочник!$F$5:$F$16,MATCH(C497,Справочник!$A$5:$A$16,0))</f>
        <v>8.7</v>
      </c>
    </row>
    <row r="498" customFormat="false" ht="15" hidden="false" customHeight="false" outlineLevel="0" collapsed="false">
      <c r="A498" s="53" t="n">
        <v>45760</v>
      </c>
      <c r="B498" s="54" t="s">
        <v>450</v>
      </c>
      <c r="C498" s="54" t="s">
        <v>84</v>
      </c>
      <c r="D498" s="54" t="n">
        <v>1</v>
      </c>
      <c r="E498" s="55" t="n">
        <v>10.5</v>
      </c>
      <c r="F498" s="56" t="n">
        <v>0</v>
      </c>
      <c r="G498" s="57" t="n">
        <f aca="false">D498*E498</f>
        <v>10.5</v>
      </c>
      <c r="H498" s="57" t="n">
        <f aca="false">G498*(1-F498)</f>
        <v>10.5</v>
      </c>
      <c r="I498" s="1" t="n">
        <f aca="false">MONTH(A498)</f>
        <v>4</v>
      </c>
      <c r="J498" s="57" t="n">
        <f aca="false">D498*INDEX(Справочник!$E$5:$E$16,MATCH(C498,Справочник!$A$5:$A$16,0))</f>
        <v>4.7</v>
      </c>
      <c r="K498" s="57" t="n">
        <f aca="false">D498*INDEX(Справочник!$F$5:$F$16,MATCH(C498,Справочник!$A$5:$A$16,0))</f>
        <v>0.9</v>
      </c>
    </row>
    <row r="499" customFormat="false" ht="15" hidden="false" customHeight="false" outlineLevel="0" collapsed="false">
      <c r="A499" s="53" t="n">
        <v>45760</v>
      </c>
      <c r="B499" s="54" t="s">
        <v>450</v>
      </c>
      <c r="C499" s="54" t="s">
        <v>89</v>
      </c>
      <c r="D499" s="54" t="n">
        <v>1</v>
      </c>
      <c r="E499" s="55" t="n">
        <v>24</v>
      </c>
      <c r="F499" s="56" t="n">
        <v>0</v>
      </c>
      <c r="G499" s="57" t="n">
        <f aca="false">D499*E499</f>
        <v>24</v>
      </c>
      <c r="H499" s="57" t="n">
        <f aca="false">G499*(1-F499)</f>
        <v>24</v>
      </c>
      <c r="I499" s="1" t="n">
        <f aca="false">MONTH(A499)</f>
        <v>4</v>
      </c>
      <c r="J499" s="57" t="n">
        <f aca="false">D499*INDEX(Справочник!$E$5:$E$16,MATCH(C499,Справочник!$A$5:$A$16,0))</f>
        <v>13.5</v>
      </c>
      <c r="K499" s="57" t="n">
        <f aca="false">D499*INDEX(Справочник!$F$5:$F$16,MATCH(C499,Справочник!$A$5:$A$16,0))</f>
        <v>3.8</v>
      </c>
    </row>
    <row r="500" customFormat="false" ht="15" hidden="false" customHeight="false" outlineLevel="0" collapsed="false">
      <c r="A500" s="53" t="n">
        <v>45760</v>
      </c>
      <c r="B500" s="54" t="s">
        <v>451</v>
      </c>
      <c r="C500" s="54" t="s">
        <v>86</v>
      </c>
      <c r="D500" s="54" t="n">
        <v>1</v>
      </c>
      <c r="E500" s="55" t="n">
        <v>7.5</v>
      </c>
      <c r="F500" s="56" t="n">
        <v>0</v>
      </c>
      <c r="G500" s="57" t="n">
        <f aca="false">D500*E500</f>
        <v>7.5</v>
      </c>
      <c r="H500" s="57" t="n">
        <f aca="false">G500*(1-F500)</f>
        <v>7.5</v>
      </c>
      <c r="I500" s="1" t="n">
        <f aca="false">MONTH(A500)</f>
        <v>4</v>
      </c>
      <c r="J500" s="57" t="n">
        <f aca="false">D500*INDEX(Справочник!$E$5:$E$16,MATCH(C500,Справочник!$A$5:$A$16,0))</f>
        <v>2.6</v>
      </c>
      <c r="K500" s="57" t="n">
        <f aca="false">D500*INDEX(Справочник!$F$5:$F$16,MATCH(C500,Справочник!$A$5:$A$16,0))</f>
        <v>0.7</v>
      </c>
    </row>
    <row r="501" customFormat="false" ht="15" hidden="false" customHeight="false" outlineLevel="0" collapsed="false">
      <c r="A501" s="53" t="n">
        <v>45760</v>
      </c>
      <c r="B501" s="54" t="s">
        <v>452</v>
      </c>
      <c r="C501" s="54" t="s">
        <v>85</v>
      </c>
      <c r="D501" s="54" t="n">
        <v>1</v>
      </c>
      <c r="E501" s="55" t="n">
        <v>6.9</v>
      </c>
      <c r="F501" s="56" t="n">
        <v>0</v>
      </c>
      <c r="G501" s="57" t="n">
        <f aca="false">D501*E501</f>
        <v>6.9</v>
      </c>
      <c r="H501" s="57" t="n">
        <f aca="false">G501*(1-F501)</f>
        <v>6.9</v>
      </c>
      <c r="I501" s="1" t="n">
        <f aca="false">MONTH(A501)</f>
        <v>4</v>
      </c>
      <c r="J501" s="57" t="n">
        <f aca="false">D501*INDEX(Справочник!$E$5:$E$16,MATCH(C501,Справочник!$A$5:$A$16,0))</f>
        <v>2.3</v>
      </c>
      <c r="K501" s="57" t="n">
        <f aca="false">D501*INDEX(Справочник!$F$5:$F$16,MATCH(C501,Справочник!$A$5:$A$16,0))</f>
        <v>0.7</v>
      </c>
    </row>
    <row r="502" customFormat="false" ht="15" hidden="false" customHeight="false" outlineLevel="0" collapsed="false">
      <c r="A502" s="53" t="n">
        <v>45761</v>
      </c>
      <c r="B502" s="54" t="s">
        <v>453</v>
      </c>
      <c r="C502" s="54" t="s">
        <v>80</v>
      </c>
      <c r="D502" s="54" t="n">
        <v>2</v>
      </c>
      <c r="E502" s="55" t="n">
        <v>9.9</v>
      </c>
      <c r="F502" s="56" t="n">
        <v>0</v>
      </c>
      <c r="G502" s="57" t="n">
        <f aca="false">D502*E502</f>
        <v>19.8</v>
      </c>
      <c r="H502" s="57" t="n">
        <f aca="false">G502*(1-F502)</f>
        <v>19.8</v>
      </c>
      <c r="I502" s="1" t="n">
        <f aca="false">MONTH(A502)</f>
        <v>4</v>
      </c>
      <c r="J502" s="57" t="n">
        <f aca="false">D502*INDEX(Справочник!$E$5:$E$16,MATCH(C502,Справочник!$A$5:$A$16,0))</f>
        <v>8.4</v>
      </c>
      <c r="K502" s="57" t="n">
        <f aca="false">D502*INDEX(Справочник!$F$5:$F$16,MATCH(C502,Справочник!$A$5:$A$16,0))</f>
        <v>1.8</v>
      </c>
    </row>
    <row r="503" customFormat="false" ht="15" hidden="false" customHeight="false" outlineLevel="0" collapsed="false">
      <c r="A503" s="53" t="n">
        <v>45761</v>
      </c>
      <c r="B503" s="54" t="s">
        <v>454</v>
      </c>
      <c r="C503" s="54" t="s">
        <v>80</v>
      </c>
      <c r="D503" s="54" t="n">
        <v>2</v>
      </c>
      <c r="E503" s="55" t="n">
        <v>9.9</v>
      </c>
      <c r="F503" s="56" t="n">
        <v>0</v>
      </c>
      <c r="G503" s="57" t="n">
        <f aca="false">D503*E503</f>
        <v>19.8</v>
      </c>
      <c r="H503" s="57" t="n">
        <f aca="false">G503*(1-F503)</f>
        <v>19.8</v>
      </c>
      <c r="I503" s="1" t="n">
        <f aca="false">MONTH(A503)</f>
        <v>4</v>
      </c>
      <c r="J503" s="57" t="n">
        <f aca="false">D503*INDEX(Справочник!$E$5:$E$16,MATCH(C503,Справочник!$A$5:$A$16,0))</f>
        <v>8.4</v>
      </c>
      <c r="K503" s="57" t="n">
        <f aca="false">D503*INDEX(Справочник!$F$5:$F$16,MATCH(C503,Справочник!$A$5:$A$16,0))</f>
        <v>1.8</v>
      </c>
    </row>
    <row r="504" customFormat="false" ht="15" hidden="false" customHeight="false" outlineLevel="0" collapsed="false">
      <c r="A504" s="53" t="n">
        <v>45761</v>
      </c>
      <c r="B504" s="54" t="s">
        <v>454</v>
      </c>
      <c r="C504" s="54" t="s">
        <v>87</v>
      </c>
      <c r="D504" s="54" t="n">
        <v>1</v>
      </c>
      <c r="E504" s="55" t="n">
        <v>5.9</v>
      </c>
      <c r="F504" s="56" t="n">
        <v>0</v>
      </c>
      <c r="G504" s="57" t="n">
        <f aca="false">D504*E504</f>
        <v>5.9</v>
      </c>
      <c r="H504" s="57" t="n">
        <f aca="false">G504*(1-F504)</f>
        <v>5.9</v>
      </c>
      <c r="I504" s="1" t="n">
        <f aca="false">MONTH(A504)</f>
        <v>4</v>
      </c>
      <c r="J504" s="57" t="n">
        <f aca="false">D504*INDEX(Справочник!$E$5:$E$16,MATCH(C504,Справочник!$A$5:$A$16,0))</f>
        <v>1.9</v>
      </c>
      <c r="K504" s="57" t="n">
        <f aca="false">D504*INDEX(Справочник!$F$5:$F$16,MATCH(C504,Справочник!$A$5:$A$16,0))</f>
        <v>0.7</v>
      </c>
    </row>
    <row r="505" customFormat="false" ht="15" hidden="false" customHeight="false" outlineLevel="0" collapsed="false">
      <c r="A505" s="53" t="n">
        <v>45761</v>
      </c>
      <c r="B505" s="54" t="s">
        <v>455</v>
      </c>
      <c r="C505" s="54" t="s">
        <v>80</v>
      </c>
      <c r="D505" s="54" t="n">
        <v>2</v>
      </c>
      <c r="E505" s="55" t="n">
        <v>9.9</v>
      </c>
      <c r="F505" s="56" t="n">
        <v>0</v>
      </c>
      <c r="G505" s="57" t="n">
        <f aca="false">D505*E505</f>
        <v>19.8</v>
      </c>
      <c r="H505" s="57" t="n">
        <f aca="false">G505*(1-F505)</f>
        <v>19.8</v>
      </c>
      <c r="I505" s="1" t="n">
        <f aca="false">MONTH(A505)</f>
        <v>4</v>
      </c>
      <c r="J505" s="57" t="n">
        <f aca="false">D505*INDEX(Справочник!$E$5:$E$16,MATCH(C505,Справочник!$A$5:$A$16,0))</f>
        <v>8.4</v>
      </c>
      <c r="K505" s="57" t="n">
        <f aca="false">D505*INDEX(Справочник!$F$5:$F$16,MATCH(C505,Справочник!$A$5:$A$16,0))</f>
        <v>1.8</v>
      </c>
    </row>
    <row r="506" customFormat="false" ht="15" hidden="false" customHeight="false" outlineLevel="0" collapsed="false">
      <c r="A506" s="53" t="n">
        <v>45761</v>
      </c>
      <c r="B506" s="54" t="s">
        <v>456</v>
      </c>
      <c r="C506" s="54" t="s">
        <v>80</v>
      </c>
      <c r="D506" s="54" t="n">
        <v>1</v>
      </c>
      <c r="E506" s="55" t="n">
        <v>9.9</v>
      </c>
      <c r="F506" s="56" t="n">
        <v>0</v>
      </c>
      <c r="G506" s="57" t="n">
        <f aca="false">D506*E506</f>
        <v>9.9</v>
      </c>
      <c r="H506" s="57" t="n">
        <f aca="false">G506*(1-F506)</f>
        <v>9.9</v>
      </c>
      <c r="I506" s="1" t="n">
        <f aca="false">MONTH(A506)</f>
        <v>4</v>
      </c>
      <c r="J506" s="57" t="n">
        <f aca="false">D506*INDEX(Справочник!$E$5:$E$16,MATCH(C506,Справочник!$A$5:$A$16,0))</f>
        <v>4.2</v>
      </c>
      <c r="K506" s="57" t="n">
        <f aca="false">D506*INDEX(Справочник!$F$5:$F$16,MATCH(C506,Справочник!$A$5:$A$16,0))</f>
        <v>0.9</v>
      </c>
    </row>
    <row r="507" customFormat="false" ht="15" hidden="false" customHeight="false" outlineLevel="0" collapsed="false">
      <c r="A507" s="53" t="n">
        <v>45761</v>
      </c>
      <c r="B507" s="54" t="s">
        <v>456</v>
      </c>
      <c r="C507" s="54" t="s">
        <v>90</v>
      </c>
      <c r="D507" s="54" t="n">
        <v>1</v>
      </c>
      <c r="E507" s="55" t="n">
        <v>4.5</v>
      </c>
      <c r="F507" s="56" t="n">
        <v>0</v>
      </c>
      <c r="G507" s="57" t="n">
        <f aca="false">D507*E507</f>
        <v>4.5</v>
      </c>
      <c r="H507" s="57" t="n">
        <f aca="false">G507*(1-F507)</f>
        <v>4.5</v>
      </c>
      <c r="I507" s="1" t="n">
        <f aca="false">MONTH(A507)</f>
        <v>4</v>
      </c>
      <c r="J507" s="57" t="n">
        <f aca="false">D507*INDEX(Справочник!$E$5:$E$16,MATCH(C507,Справочник!$A$5:$A$16,0))</f>
        <v>1.6</v>
      </c>
      <c r="K507" s="57" t="n">
        <f aca="false">D507*INDEX(Справочник!$F$5:$F$16,MATCH(C507,Справочник!$A$5:$A$16,0))</f>
        <v>2.9</v>
      </c>
    </row>
    <row r="508" customFormat="false" ht="15" hidden="false" customHeight="false" outlineLevel="0" collapsed="false">
      <c r="A508" s="53" t="n">
        <v>45761</v>
      </c>
      <c r="B508" s="54" t="s">
        <v>456</v>
      </c>
      <c r="C508" s="54" t="s">
        <v>83</v>
      </c>
      <c r="D508" s="54" t="n">
        <v>1</v>
      </c>
      <c r="E508" s="55" t="n">
        <v>11.5</v>
      </c>
      <c r="F508" s="56" t="n">
        <v>0</v>
      </c>
      <c r="G508" s="57" t="n">
        <f aca="false">D508*E508</f>
        <v>11.5</v>
      </c>
      <c r="H508" s="57" t="n">
        <f aca="false">G508*(1-F508)</f>
        <v>11.5</v>
      </c>
      <c r="I508" s="1" t="n">
        <f aca="false">MONTH(A508)</f>
        <v>4</v>
      </c>
      <c r="J508" s="57" t="n">
        <f aca="false">D508*INDEX(Справочник!$E$5:$E$16,MATCH(C508,Справочник!$A$5:$A$16,0))</f>
        <v>5.1</v>
      </c>
      <c r="K508" s="57" t="n">
        <f aca="false">D508*INDEX(Справочник!$F$5:$F$16,MATCH(C508,Справочник!$A$5:$A$16,0))</f>
        <v>0.9</v>
      </c>
    </row>
    <row r="509" customFormat="false" ht="15" hidden="false" customHeight="false" outlineLevel="0" collapsed="false">
      <c r="A509" s="53" t="n">
        <v>45762</v>
      </c>
      <c r="B509" s="54" t="s">
        <v>457</v>
      </c>
      <c r="C509" s="54" t="s">
        <v>89</v>
      </c>
      <c r="D509" s="54" t="n">
        <v>1</v>
      </c>
      <c r="E509" s="55" t="n">
        <v>24</v>
      </c>
      <c r="F509" s="56" t="n">
        <v>0</v>
      </c>
      <c r="G509" s="57" t="n">
        <f aca="false">D509*E509</f>
        <v>24</v>
      </c>
      <c r="H509" s="57" t="n">
        <f aca="false">G509*(1-F509)</f>
        <v>24</v>
      </c>
      <c r="I509" s="1" t="n">
        <f aca="false">MONTH(A509)</f>
        <v>4</v>
      </c>
      <c r="J509" s="57" t="n">
        <f aca="false">D509*INDEX(Справочник!$E$5:$E$16,MATCH(C509,Справочник!$A$5:$A$16,0))</f>
        <v>13.5</v>
      </c>
      <c r="K509" s="57" t="n">
        <f aca="false">D509*INDEX(Справочник!$F$5:$F$16,MATCH(C509,Справочник!$A$5:$A$16,0))</f>
        <v>3.8</v>
      </c>
    </row>
    <row r="510" customFormat="false" ht="15" hidden="false" customHeight="false" outlineLevel="0" collapsed="false">
      <c r="A510" s="53" t="n">
        <v>45762</v>
      </c>
      <c r="B510" s="54" t="s">
        <v>458</v>
      </c>
      <c r="C510" s="54" t="s">
        <v>86</v>
      </c>
      <c r="D510" s="54" t="n">
        <v>2</v>
      </c>
      <c r="E510" s="55" t="n">
        <v>7.5</v>
      </c>
      <c r="F510" s="56" t="n">
        <v>0</v>
      </c>
      <c r="G510" s="57" t="n">
        <f aca="false">D510*E510</f>
        <v>15</v>
      </c>
      <c r="H510" s="57" t="n">
        <f aca="false">G510*(1-F510)</f>
        <v>15</v>
      </c>
      <c r="I510" s="1" t="n">
        <f aca="false">MONTH(A510)</f>
        <v>4</v>
      </c>
      <c r="J510" s="57" t="n">
        <f aca="false">D510*INDEX(Справочник!$E$5:$E$16,MATCH(C510,Справочник!$A$5:$A$16,0))</f>
        <v>5.2</v>
      </c>
      <c r="K510" s="57" t="n">
        <f aca="false">D510*INDEX(Справочник!$F$5:$F$16,MATCH(C510,Справочник!$A$5:$A$16,0))</f>
        <v>1.4</v>
      </c>
    </row>
    <row r="511" customFormat="false" ht="15" hidden="false" customHeight="false" outlineLevel="0" collapsed="false">
      <c r="A511" s="53" t="n">
        <v>45762</v>
      </c>
      <c r="B511" s="54" t="s">
        <v>458</v>
      </c>
      <c r="C511" s="54" t="s">
        <v>91</v>
      </c>
      <c r="D511" s="54" t="n">
        <v>1</v>
      </c>
      <c r="E511" s="55" t="n">
        <v>28</v>
      </c>
      <c r="F511" s="56" t="n">
        <v>0.2</v>
      </c>
      <c r="G511" s="57" t="n">
        <f aca="false">D511*E511</f>
        <v>28</v>
      </c>
      <c r="H511" s="57" t="n">
        <f aca="false">G511*(1-F511)</f>
        <v>22.4</v>
      </c>
      <c r="I511" s="1" t="n">
        <f aca="false">MONTH(A511)</f>
        <v>4</v>
      </c>
      <c r="J511" s="57" t="n">
        <f aca="false">D511*INDEX(Справочник!$E$5:$E$16,MATCH(C511,Справочник!$A$5:$A$16,0))</f>
        <v>17.4</v>
      </c>
      <c r="K511" s="57" t="n">
        <f aca="false">D511*INDEX(Справочник!$F$5:$F$16,MATCH(C511,Справочник!$A$5:$A$16,0))</f>
        <v>7.9</v>
      </c>
    </row>
    <row r="512" customFormat="false" ht="15" hidden="false" customHeight="false" outlineLevel="0" collapsed="false">
      <c r="A512" s="53" t="n">
        <v>45762</v>
      </c>
      <c r="B512" s="54" t="s">
        <v>459</v>
      </c>
      <c r="C512" s="54" t="s">
        <v>88</v>
      </c>
      <c r="D512" s="54" t="n">
        <v>1</v>
      </c>
      <c r="E512" s="55" t="n">
        <v>39</v>
      </c>
      <c r="F512" s="56" t="n">
        <v>0</v>
      </c>
      <c r="G512" s="57" t="n">
        <f aca="false">D512*E512</f>
        <v>39</v>
      </c>
      <c r="H512" s="57" t="n">
        <f aca="false">G512*(1-F512)</f>
        <v>39</v>
      </c>
      <c r="I512" s="1" t="n">
        <f aca="false">MONTH(A512)</f>
        <v>4</v>
      </c>
      <c r="J512" s="57" t="n">
        <f aca="false">D512*INDEX(Справочник!$E$5:$E$16,MATCH(C512,Справочник!$A$5:$A$16,0))</f>
        <v>24</v>
      </c>
      <c r="K512" s="57" t="n">
        <f aca="false">D512*INDEX(Справочник!$F$5:$F$16,MATCH(C512,Справочник!$A$5:$A$16,0))</f>
        <v>4.2</v>
      </c>
    </row>
    <row r="513" customFormat="false" ht="15" hidden="false" customHeight="false" outlineLevel="0" collapsed="false">
      <c r="A513" s="53" t="n">
        <v>45763</v>
      </c>
      <c r="B513" s="54" t="s">
        <v>460</v>
      </c>
      <c r="C513" s="54" t="s">
        <v>82</v>
      </c>
      <c r="D513" s="54" t="n">
        <v>3</v>
      </c>
      <c r="E513" s="55" t="n">
        <v>32</v>
      </c>
      <c r="F513" s="56" t="n">
        <v>0</v>
      </c>
      <c r="G513" s="57" t="n">
        <f aca="false">D513*E513</f>
        <v>96</v>
      </c>
      <c r="H513" s="57" t="n">
        <f aca="false">G513*(1-F513)</f>
        <v>96</v>
      </c>
      <c r="I513" s="1" t="n">
        <f aca="false">MONTH(A513)</f>
        <v>4</v>
      </c>
      <c r="J513" s="57" t="n">
        <f aca="false">D513*INDEX(Справочник!$E$5:$E$16,MATCH(C513,Справочник!$A$5:$A$16,0))</f>
        <v>49.5</v>
      </c>
      <c r="K513" s="57" t="n">
        <f aca="false">D513*INDEX(Справочник!$F$5:$F$16,MATCH(C513,Справочник!$A$5:$A$16,0))</f>
        <v>7.2</v>
      </c>
    </row>
    <row r="514" customFormat="false" ht="15" hidden="false" customHeight="false" outlineLevel="0" collapsed="false">
      <c r="A514" s="53" t="n">
        <v>45764</v>
      </c>
      <c r="B514" s="54" t="s">
        <v>461</v>
      </c>
      <c r="C514" s="54" t="s">
        <v>81</v>
      </c>
      <c r="D514" s="54" t="n">
        <v>3</v>
      </c>
      <c r="E514" s="55" t="n">
        <v>29.9</v>
      </c>
      <c r="F514" s="56" t="n">
        <v>0</v>
      </c>
      <c r="G514" s="57" t="n">
        <f aca="false">D514*E514</f>
        <v>89.7</v>
      </c>
      <c r="H514" s="57" t="n">
        <f aca="false">G514*(1-F514)</f>
        <v>89.7</v>
      </c>
      <c r="I514" s="1" t="n">
        <f aca="false">MONTH(A514)</f>
        <v>4</v>
      </c>
      <c r="J514" s="57" t="n">
        <f aca="false">D514*INDEX(Справочник!$E$5:$E$16,MATCH(C514,Справочник!$A$5:$A$16,0))</f>
        <v>44.4</v>
      </c>
      <c r="K514" s="57" t="n">
        <f aca="false">D514*INDEX(Справочник!$F$5:$F$16,MATCH(C514,Справочник!$A$5:$A$16,0))</f>
        <v>7.2</v>
      </c>
    </row>
    <row r="515" customFormat="false" ht="15" hidden="false" customHeight="false" outlineLevel="0" collapsed="false">
      <c r="A515" s="53" t="n">
        <v>45764</v>
      </c>
      <c r="B515" s="54" t="s">
        <v>461</v>
      </c>
      <c r="C515" s="54" t="s">
        <v>82</v>
      </c>
      <c r="D515" s="54" t="n">
        <v>1</v>
      </c>
      <c r="E515" s="55" t="n">
        <v>32</v>
      </c>
      <c r="F515" s="56" t="n">
        <v>0</v>
      </c>
      <c r="G515" s="57" t="n">
        <f aca="false">D515*E515</f>
        <v>32</v>
      </c>
      <c r="H515" s="57" t="n">
        <f aca="false">G515*(1-F515)</f>
        <v>32</v>
      </c>
      <c r="I515" s="1" t="n">
        <f aca="false">MONTH(A515)</f>
        <v>4</v>
      </c>
      <c r="J515" s="57" t="n">
        <f aca="false">D515*INDEX(Справочник!$E$5:$E$16,MATCH(C515,Справочник!$A$5:$A$16,0))</f>
        <v>16.5</v>
      </c>
      <c r="K515" s="57" t="n">
        <f aca="false">D515*INDEX(Справочник!$F$5:$F$16,MATCH(C515,Справочник!$A$5:$A$16,0))</f>
        <v>2.4</v>
      </c>
    </row>
    <row r="516" customFormat="false" ht="15" hidden="false" customHeight="false" outlineLevel="0" collapsed="false">
      <c r="A516" s="53" t="n">
        <v>45764</v>
      </c>
      <c r="B516" s="54" t="s">
        <v>462</v>
      </c>
      <c r="C516" s="54" t="s">
        <v>84</v>
      </c>
      <c r="D516" s="54" t="n">
        <v>1</v>
      </c>
      <c r="E516" s="55" t="n">
        <v>10.5</v>
      </c>
      <c r="F516" s="56" t="n">
        <v>0</v>
      </c>
      <c r="G516" s="57" t="n">
        <f aca="false">D516*E516</f>
        <v>10.5</v>
      </c>
      <c r="H516" s="57" t="n">
        <f aca="false">G516*(1-F516)</f>
        <v>10.5</v>
      </c>
      <c r="I516" s="1" t="n">
        <f aca="false">MONTH(A516)</f>
        <v>4</v>
      </c>
      <c r="J516" s="57" t="n">
        <f aca="false">D516*INDEX(Справочник!$E$5:$E$16,MATCH(C516,Справочник!$A$5:$A$16,0))</f>
        <v>4.7</v>
      </c>
      <c r="K516" s="57" t="n">
        <f aca="false">D516*INDEX(Справочник!$F$5:$F$16,MATCH(C516,Справочник!$A$5:$A$16,0))</f>
        <v>0.9</v>
      </c>
    </row>
    <row r="517" customFormat="false" ht="15" hidden="false" customHeight="false" outlineLevel="0" collapsed="false">
      <c r="A517" s="53" t="n">
        <v>45764</v>
      </c>
      <c r="B517" s="54" t="s">
        <v>463</v>
      </c>
      <c r="C517" s="54" t="s">
        <v>90</v>
      </c>
      <c r="D517" s="54" t="n">
        <v>1</v>
      </c>
      <c r="E517" s="55" t="n">
        <v>4.5</v>
      </c>
      <c r="F517" s="56" t="n">
        <v>0</v>
      </c>
      <c r="G517" s="57" t="n">
        <f aca="false">D517*E517</f>
        <v>4.5</v>
      </c>
      <c r="H517" s="57" t="n">
        <f aca="false">G517*(1-F517)</f>
        <v>4.5</v>
      </c>
      <c r="I517" s="1" t="n">
        <f aca="false">MONTH(A517)</f>
        <v>4</v>
      </c>
      <c r="J517" s="57" t="n">
        <f aca="false">D517*INDEX(Справочник!$E$5:$E$16,MATCH(C517,Справочник!$A$5:$A$16,0))</f>
        <v>1.6</v>
      </c>
      <c r="K517" s="57" t="n">
        <f aca="false">D517*INDEX(Справочник!$F$5:$F$16,MATCH(C517,Справочник!$A$5:$A$16,0))</f>
        <v>2.9</v>
      </c>
    </row>
    <row r="518" customFormat="false" ht="15" hidden="false" customHeight="false" outlineLevel="0" collapsed="false">
      <c r="A518" s="53" t="n">
        <v>45764</v>
      </c>
      <c r="B518" s="54" t="s">
        <v>463</v>
      </c>
      <c r="C518" s="54" t="s">
        <v>85</v>
      </c>
      <c r="D518" s="54" t="n">
        <v>2</v>
      </c>
      <c r="E518" s="55" t="n">
        <v>6.9</v>
      </c>
      <c r="F518" s="56" t="n">
        <v>0</v>
      </c>
      <c r="G518" s="57" t="n">
        <f aca="false">D518*E518</f>
        <v>13.8</v>
      </c>
      <c r="H518" s="57" t="n">
        <f aca="false">G518*(1-F518)</f>
        <v>13.8</v>
      </c>
      <c r="I518" s="1" t="n">
        <f aca="false">MONTH(A518)</f>
        <v>4</v>
      </c>
      <c r="J518" s="57" t="n">
        <f aca="false">D518*INDEX(Справочник!$E$5:$E$16,MATCH(C518,Справочник!$A$5:$A$16,0))</f>
        <v>4.6</v>
      </c>
      <c r="K518" s="57" t="n">
        <f aca="false">D518*INDEX(Справочник!$F$5:$F$16,MATCH(C518,Справочник!$A$5:$A$16,0))</f>
        <v>1.4</v>
      </c>
    </row>
    <row r="519" customFormat="false" ht="15" hidden="false" customHeight="false" outlineLevel="0" collapsed="false">
      <c r="A519" s="53" t="n">
        <v>45764</v>
      </c>
      <c r="B519" s="54" t="s">
        <v>464</v>
      </c>
      <c r="C519" s="54" t="s">
        <v>80</v>
      </c>
      <c r="D519" s="54" t="n">
        <v>3</v>
      </c>
      <c r="E519" s="55" t="n">
        <v>9.9</v>
      </c>
      <c r="F519" s="56" t="n">
        <v>0</v>
      </c>
      <c r="G519" s="57" t="n">
        <f aca="false">D519*E519</f>
        <v>29.7</v>
      </c>
      <c r="H519" s="57" t="n">
        <f aca="false">G519*(1-F519)</f>
        <v>29.7</v>
      </c>
      <c r="I519" s="1" t="n">
        <f aca="false">MONTH(A519)</f>
        <v>4</v>
      </c>
      <c r="J519" s="57" t="n">
        <f aca="false">D519*INDEX(Справочник!$E$5:$E$16,MATCH(C519,Справочник!$A$5:$A$16,0))</f>
        <v>12.6</v>
      </c>
      <c r="K519" s="57" t="n">
        <f aca="false">D519*INDEX(Справочник!$F$5:$F$16,MATCH(C519,Справочник!$A$5:$A$16,0))</f>
        <v>2.7</v>
      </c>
    </row>
    <row r="520" customFormat="false" ht="15" hidden="false" customHeight="false" outlineLevel="0" collapsed="false">
      <c r="A520" s="53" t="n">
        <v>45764</v>
      </c>
      <c r="B520" s="54" t="s">
        <v>464</v>
      </c>
      <c r="C520" s="54" t="s">
        <v>91</v>
      </c>
      <c r="D520" s="54" t="n">
        <v>1</v>
      </c>
      <c r="E520" s="55" t="n">
        <v>28</v>
      </c>
      <c r="F520" s="56" t="n">
        <v>0</v>
      </c>
      <c r="G520" s="57" t="n">
        <f aca="false">D520*E520</f>
        <v>28</v>
      </c>
      <c r="H520" s="57" t="n">
        <f aca="false">G520*(1-F520)</f>
        <v>28</v>
      </c>
      <c r="I520" s="1" t="n">
        <f aca="false">MONTH(A520)</f>
        <v>4</v>
      </c>
      <c r="J520" s="57" t="n">
        <f aca="false">D520*INDEX(Справочник!$E$5:$E$16,MATCH(C520,Справочник!$A$5:$A$16,0))</f>
        <v>17.4</v>
      </c>
      <c r="K520" s="57" t="n">
        <f aca="false">D520*INDEX(Справочник!$F$5:$F$16,MATCH(C520,Справочник!$A$5:$A$16,0))</f>
        <v>7.9</v>
      </c>
    </row>
    <row r="521" customFormat="false" ht="15" hidden="false" customHeight="false" outlineLevel="0" collapsed="false">
      <c r="A521" s="53" t="n">
        <v>45765</v>
      </c>
      <c r="B521" s="54" t="s">
        <v>465</v>
      </c>
      <c r="C521" s="54" t="s">
        <v>80</v>
      </c>
      <c r="D521" s="54" t="n">
        <v>1</v>
      </c>
      <c r="E521" s="55" t="n">
        <v>9.9</v>
      </c>
      <c r="F521" s="56" t="n">
        <v>0</v>
      </c>
      <c r="G521" s="57" t="n">
        <f aca="false">D521*E521</f>
        <v>9.9</v>
      </c>
      <c r="H521" s="57" t="n">
        <f aca="false">G521*(1-F521)</f>
        <v>9.9</v>
      </c>
      <c r="I521" s="1" t="n">
        <f aca="false">MONTH(A521)</f>
        <v>4</v>
      </c>
      <c r="J521" s="57" t="n">
        <f aca="false">D521*INDEX(Справочник!$E$5:$E$16,MATCH(C521,Справочник!$A$5:$A$16,0))</f>
        <v>4.2</v>
      </c>
      <c r="K521" s="57" t="n">
        <f aca="false">D521*INDEX(Справочник!$F$5:$F$16,MATCH(C521,Справочник!$A$5:$A$16,0))</f>
        <v>0.9</v>
      </c>
    </row>
    <row r="522" customFormat="false" ht="15" hidden="false" customHeight="false" outlineLevel="0" collapsed="false">
      <c r="A522" s="53" t="n">
        <v>45765</v>
      </c>
      <c r="B522" s="54" t="s">
        <v>466</v>
      </c>
      <c r="C522" s="54" t="s">
        <v>88</v>
      </c>
      <c r="D522" s="54" t="n">
        <v>1</v>
      </c>
      <c r="E522" s="55" t="n">
        <v>39</v>
      </c>
      <c r="F522" s="56" t="n">
        <v>0</v>
      </c>
      <c r="G522" s="57" t="n">
        <f aca="false">D522*E522</f>
        <v>39</v>
      </c>
      <c r="H522" s="57" t="n">
        <f aca="false">G522*(1-F522)</f>
        <v>39</v>
      </c>
      <c r="I522" s="1" t="n">
        <f aca="false">MONTH(A522)</f>
        <v>4</v>
      </c>
      <c r="J522" s="57" t="n">
        <f aca="false">D522*INDEX(Справочник!$E$5:$E$16,MATCH(C522,Справочник!$A$5:$A$16,0))</f>
        <v>24</v>
      </c>
      <c r="K522" s="57" t="n">
        <f aca="false">D522*INDEX(Справочник!$F$5:$F$16,MATCH(C522,Справочник!$A$5:$A$16,0))</f>
        <v>4.2</v>
      </c>
    </row>
    <row r="523" customFormat="false" ht="15" hidden="false" customHeight="false" outlineLevel="0" collapsed="false">
      <c r="A523" s="53" t="n">
        <v>45765</v>
      </c>
      <c r="B523" s="54" t="s">
        <v>466</v>
      </c>
      <c r="C523" s="54" t="s">
        <v>81</v>
      </c>
      <c r="D523" s="54" t="n">
        <v>1</v>
      </c>
      <c r="E523" s="55" t="n">
        <v>29.9</v>
      </c>
      <c r="F523" s="56" t="n">
        <v>0</v>
      </c>
      <c r="G523" s="57" t="n">
        <f aca="false">D523*E523</f>
        <v>29.9</v>
      </c>
      <c r="H523" s="57" t="n">
        <f aca="false">G523*(1-F523)</f>
        <v>29.9</v>
      </c>
      <c r="I523" s="1" t="n">
        <f aca="false">MONTH(A523)</f>
        <v>4</v>
      </c>
      <c r="J523" s="57" t="n">
        <f aca="false">D523*INDEX(Справочник!$E$5:$E$16,MATCH(C523,Справочник!$A$5:$A$16,0))</f>
        <v>14.8</v>
      </c>
      <c r="K523" s="57" t="n">
        <f aca="false">D523*INDEX(Справочник!$F$5:$F$16,MATCH(C523,Справочник!$A$5:$A$16,0))</f>
        <v>2.4</v>
      </c>
    </row>
    <row r="524" customFormat="false" ht="15" hidden="false" customHeight="false" outlineLevel="0" collapsed="false">
      <c r="A524" s="53" t="n">
        <v>45765</v>
      </c>
      <c r="B524" s="54" t="s">
        <v>467</v>
      </c>
      <c r="C524" s="54" t="s">
        <v>80</v>
      </c>
      <c r="D524" s="54" t="n">
        <v>1</v>
      </c>
      <c r="E524" s="55" t="n">
        <v>9.9</v>
      </c>
      <c r="F524" s="56" t="n">
        <v>0</v>
      </c>
      <c r="G524" s="57" t="n">
        <f aca="false">D524*E524</f>
        <v>9.9</v>
      </c>
      <c r="H524" s="57" t="n">
        <f aca="false">G524*(1-F524)</f>
        <v>9.9</v>
      </c>
      <c r="I524" s="1" t="n">
        <f aca="false">MONTH(A524)</f>
        <v>4</v>
      </c>
      <c r="J524" s="57" t="n">
        <f aca="false">D524*INDEX(Справочник!$E$5:$E$16,MATCH(C524,Справочник!$A$5:$A$16,0))</f>
        <v>4.2</v>
      </c>
      <c r="K524" s="57" t="n">
        <f aca="false">D524*INDEX(Справочник!$F$5:$F$16,MATCH(C524,Справочник!$A$5:$A$16,0))</f>
        <v>0.9</v>
      </c>
    </row>
    <row r="525" customFormat="false" ht="15" hidden="false" customHeight="false" outlineLevel="0" collapsed="false">
      <c r="A525" s="53" t="n">
        <v>45765</v>
      </c>
      <c r="B525" s="54" t="s">
        <v>468</v>
      </c>
      <c r="C525" s="54" t="s">
        <v>85</v>
      </c>
      <c r="D525" s="54" t="n">
        <v>2</v>
      </c>
      <c r="E525" s="55" t="n">
        <v>6.9</v>
      </c>
      <c r="F525" s="56" t="n">
        <v>0</v>
      </c>
      <c r="G525" s="57" t="n">
        <f aca="false">D525*E525</f>
        <v>13.8</v>
      </c>
      <c r="H525" s="57" t="n">
        <f aca="false">G525*(1-F525)</f>
        <v>13.8</v>
      </c>
      <c r="I525" s="1" t="n">
        <f aca="false">MONTH(A525)</f>
        <v>4</v>
      </c>
      <c r="J525" s="57" t="n">
        <f aca="false">D525*INDEX(Справочник!$E$5:$E$16,MATCH(C525,Справочник!$A$5:$A$16,0))</f>
        <v>4.6</v>
      </c>
      <c r="K525" s="57" t="n">
        <f aca="false">D525*INDEX(Справочник!$F$5:$F$16,MATCH(C525,Справочник!$A$5:$A$16,0))</f>
        <v>1.4</v>
      </c>
    </row>
    <row r="526" customFormat="false" ht="15" hidden="false" customHeight="false" outlineLevel="0" collapsed="false">
      <c r="A526" s="53" t="n">
        <v>45765</v>
      </c>
      <c r="B526" s="54" t="s">
        <v>468</v>
      </c>
      <c r="C526" s="54" t="s">
        <v>80</v>
      </c>
      <c r="D526" s="54" t="n">
        <v>2</v>
      </c>
      <c r="E526" s="55" t="n">
        <v>9.9</v>
      </c>
      <c r="F526" s="56" t="n">
        <v>0</v>
      </c>
      <c r="G526" s="57" t="n">
        <f aca="false">D526*E526</f>
        <v>19.8</v>
      </c>
      <c r="H526" s="57" t="n">
        <f aca="false">G526*(1-F526)</f>
        <v>19.8</v>
      </c>
      <c r="I526" s="1" t="n">
        <f aca="false">MONTH(A526)</f>
        <v>4</v>
      </c>
      <c r="J526" s="57" t="n">
        <f aca="false">D526*INDEX(Справочник!$E$5:$E$16,MATCH(C526,Справочник!$A$5:$A$16,0))</f>
        <v>8.4</v>
      </c>
      <c r="K526" s="57" t="n">
        <f aca="false">D526*INDEX(Справочник!$F$5:$F$16,MATCH(C526,Справочник!$A$5:$A$16,0))</f>
        <v>1.8</v>
      </c>
    </row>
    <row r="527" customFormat="false" ht="15" hidden="false" customHeight="false" outlineLevel="0" collapsed="false">
      <c r="A527" s="53" t="n">
        <v>45765</v>
      </c>
      <c r="B527" s="54" t="s">
        <v>469</v>
      </c>
      <c r="C527" s="54" t="s">
        <v>84</v>
      </c>
      <c r="D527" s="54" t="n">
        <v>2</v>
      </c>
      <c r="E527" s="55" t="n">
        <v>10.5</v>
      </c>
      <c r="F527" s="56" t="n">
        <v>0</v>
      </c>
      <c r="G527" s="57" t="n">
        <f aca="false">D527*E527</f>
        <v>21</v>
      </c>
      <c r="H527" s="57" t="n">
        <f aca="false">G527*(1-F527)</f>
        <v>21</v>
      </c>
      <c r="I527" s="1" t="n">
        <f aca="false">MONTH(A527)</f>
        <v>4</v>
      </c>
      <c r="J527" s="57" t="n">
        <f aca="false">D527*INDEX(Справочник!$E$5:$E$16,MATCH(C527,Справочник!$A$5:$A$16,0))</f>
        <v>9.4</v>
      </c>
      <c r="K527" s="57" t="n">
        <f aca="false">D527*INDEX(Справочник!$F$5:$F$16,MATCH(C527,Справочник!$A$5:$A$16,0))</f>
        <v>1.8</v>
      </c>
    </row>
    <row r="528" customFormat="false" ht="15" hidden="false" customHeight="false" outlineLevel="0" collapsed="false">
      <c r="A528" s="53" t="n">
        <v>45766</v>
      </c>
      <c r="B528" s="54" t="s">
        <v>470</v>
      </c>
      <c r="C528" s="54" t="s">
        <v>83</v>
      </c>
      <c r="D528" s="54" t="n">
        <v>1</v>
      </c>
      <c r="E528" s="55" t="n">
        <v>11.5</v>
      </c>
      <c r="F528" s="56" t="n">
        <v>0</v>
      </c>
      <c r="G528" s="57" t="n">
        <f aca="false">D528*E528</f>
        <v>11.5</v>
      </c>
      <c r="H528" s="57" t="n">
        <f aca="false">G528*(1-F528)</f>
        <v>11.5</v>
      </c>
      <c r="I528" s="1" t="n">
        <f aca="false">MONTH(A528)</f>
        <v>4</v>
      </c>
      <c r="J528" s="57" t="n">
        <f aca="false">D528*INDEX(Справочник!$E$5:$E$16,MATCH(C528,Справочник!$A$5:$A$16,0))</f>
        <v>5.1</v>
      </c>
      <c r="K528" s="57" t="n">
        <f aca="false">D528*INDEX(Справочник!$F$5:$F$16,MATCH(C528,Справочник!$A$5:$A$16,0))</f>
        <v>0.9</v>
      </c>
    </row>
    <row r="529" customFormat="false" ht="15" hidden="false" customHeight="false" outlineLevel="0" collapsed="false">
      <c r="A529" s="53" t="n">
        <v>45766</v>
      </c>
      <c r="B529" s="54" t="s">
        <v>471</v>
      </c>
      <c r="C529" s="54" t="s">
        <v>88</v>
      </c>
      <c r="D529" s="54" t="n">
        <v>1</v>
      </c>
      <c r="E529" s="55" t="n">
        <v>39</v>
      </c>
      <c r="F529" s="56" t="n">
        <v>0</v>
      </c>
      <c r="G529" s="57" t="n">
        <f aca="false">D529*E529</f>
        <v>39</v>
      </c>
      <c r="H529" s="57" t="n">
        <f aca="false">G529*(1-F529)</f>
        <v>39</v>
      </c>
      <c r="I529" s="1" t="n">
        <f aca="false">MONTH(A529)</f>
        <v>4</v>
      </c>
      <c r="J529" s="57" t="n">
        <f aca="false">D529*INDEX(Справочник!$E$5:$E$16,MATCH(C529,Справочник!$A$5:$A$16,0))</f>
        <v>24</v>
      </c>
      <c r="K529" s="57" t="n">
        <f aca="false">D529*INDEX(Справочник!$F$5:$F$16,MATCH(C529,Справочник!$A$5:$A$16,0))</f>
        <v>4.2</v>
      </c>
    </row>
    <row r="530" customFormat="false" ht="15" hidden="false" customHeight="false" outlineLevel="0" collapsed="false">
      <c r="A530" s="53" t="n">
        <v>45767</v>
      </c>
      <c r="B530" s="54" t="s">
        <v>472</v>
      </c>
      <c r="C530" s="54" t="s">
        <v>84</v>
      </c>
      <c r="D530" s="54" t="n">
        <v>1</v>
      </c>
      <c r="E530" s="55" t="n">
        <v>10.5</v>
      </c>
      <c r="F530" s="56" t="n">
        <v>0</v>
      </c>
      <c r="G530" s="57" t="n">
        <f aca="false">D530*E530</f>
        <v>10.5</v>
      </c>
      <c r="H530" s="57" t="n">
        <f aca="false">G530*(1-F530)</f>
        <v>10.5</v>
      </c>
      <c r="I530" s="1" t="n">
        <f aca="false">MONTH(A530)</f>
        <v>4</v>
      </c>
      <c r="J530" s="57" t="n">
        <f aca="false">D530*INDEX(Справочник!$E$5:$E$16,MATCH(C530,Справочник!$A$5:$A$16,0))</f>
        <v>4.7</v>
      </c>
      <c r="K530" s="57" t="n">
        <f aca="false">D530*INDEX(Справочник!$F$5:$F$16,MATCH(C530,Справочник!$A$5:$A$16,0))</f>
        <v>0.9</v>
      </c>
    </row>
    <row r="531" customFormat="false" ht="15" hidden="false" customHeight="false" outlineLevel="0" collapsed="false">
      <c r="A531" s="53" t="n">
        <v>45767</v>
      </c>
      <c r="B531" s="54" t="s">
        <v>472</v>
      </c>
      <c r="C531" s="54" t="s">
        <v>80</v>
      </c>
      <c r="D531" s="54" t="n">
        <v>1</v>
      </c>
      <c r="E531" s="55" t="n">
        <v>9.9</v>
      </c>
      <c r="F531" s="56" t="n">
        <v>0</v>
      </c>
      <c r="G531" s="57" t="n">
        <f aca="false">D531*E531</f>
        <v>9.9</v>
      </c>
      <c r="H531" s="57" t="n">
        <f aca="false">G531*(1-F531)</f>
        <v>9.9</v>
      </c>
      <c r="I531" s="1" t="n">
        <f aca="false">MONTH(A531)</f>
        <v>4</v>
      </c>
      <c r="J531" s="57" t="n">
        <f aca="false">D531*INDEX(Справочник!$E$5:$E$16,MATCH(C531,Справочник!$A$5:$A$16,0))</f>
        <v>4.2</v>
      </c>
      <c r="K531" s="57" t="n">
        <f aca="false">D531*INDEX(Справочник!$F$5:$F$16,MATCH(C531,Справочник!$A$5:$A$16,0))</f>
        <v>0.9</v>
      </c>
    </row>
    <row r="532" customFormat="false" ht="15" hidden="false" customHeight="false" outlineLevel="0" collapsed="false">
      <c r="A532" s="53" t="n">
        <v>45767</v>
      </c>
      <c r="B532" s="54" t="s">
        <v>472</v>
      </c>
      <c r="C532" s="54" t="s">
        <v>83</v>
      </c>
      <c r="D532" s="54" t="n">
        <v>2</v>
      </c>
      <c r="E532" s="55" t="n">
        <v>11.5</v>
      </c>
      <c r="F532" s="56" t="n">
        <v>0</v>
      </c>
      <c r="G532" s="57" t="n">
        <f aca="false">D532*E532</f>
        <v>23</v>
      </c>
      <c r="H532" s="57" t="n">
        <f aca="false">G532*(1-F532)</f>
        <v>23</v>
      </c>
      <c r="I532" s="1" t="n">
        <f aca="false">MONTH(A532)</f>
        <v>4</v>
      </c>
      <c r="J532" s="57" t="n">
        <f aca="false">D532*INDEX(Справочник!$E$5:$E$16,MATCH(C532,Справочник!$A$5:$A$16,0))</f>
        <v>10.2</v>
      </c>
      <c r="K532" s="57" t="n">
        <f aca="false">D532*INDEX(Справочник!$F$5:$F$16,MATCH(C532,Справочник!$A$5:$A$16,0))</f>
        <v>1.8</v>
      </c>
    </row>
    <row r="533" customFormat="false" ht="15" hidden="false" customHeight="false" outlineLevel="0" collapsed="false">
      <c r="A533" s="53" t="n">
        <v>45767</v>
      </c>
      <c r="B533" s="54" t="s">
        <v>473</v>
      </c>
      <c r="C533" s="54" t="s">
        <v>81</v>
      </c>
      <c r="D533" s="54" t="n">
        <v>2</v>
      </c>
      <c r="E533" s="55" t="n">
        <v>29.9</v>
      </c>
      <c r="F533" s="56" t="n">
        <v>0</v>
      </c>
      <c r="G533" s="57" t="n">
        <f aca="false">D533*E533</f>
        <v>59.8</v>
      </c>
      <c r="H533" s="57" t="n">
        <f aca="false">G533*(1-F533)</f>
        <v>59.8</v>
      </c>
      <c r="I533" s="1" t="n">
        <f aca="false">MONTH(A533)</f>
        <v>4</v>
      </c>
      <c r="J533" s="57" t="n">
        <f aca="false">D533*INDEX(Справочник!$E$5:$E$16,MATCH(C533,Справочник!$A$5:$A$16,0))</f>
        <v>29.6</v>
      </c>
      <c r="K533" s="57" t="n">
        <f aca="false">D533*INDEX(Справочник!$F$5:$F$16,MATCH(C533,Справочник!$A$5:$A$16,0))</f>
        <v>4.8</v>
      </c>
    </row>
    <row r="534" customFormat="false" ht="15" hidden="false" customHeight="false" outlineLevel="0" collapsed="false">
      <c r="A534" s="53" t="n">
        <v>45767</v>
      </c>
      <c r="B534" s="54" t="s">
        <v>474</v>
      </c>
      <c r="C534" s="54" t="s">
        <v>86</v>
      </c>
      <c r="D534" s="54" t="n">
        <v>1</v>
      </c>
      <c r="E534" s="55" t="n">
        <v>7.5</v>
      </c>
      <c r="F534" s="56" t="n">
        <v>0</v>
      </c>
      <c r="G534" s="57" t="n">
        <f aca="false">D534*E534</f>
        <v>7.5</v>
      </c>
      <c r="H534" s="57" t="n">
        <f aca="false">G534*(1-F534)</f>
        <v>7.5</v>
      </c>
      <c r="I534" s="1" t="n">
        <f aca="false">MONTH(A534)</f>
        <v>4</v>
      </c>
      <c r="J534" s="57" t="n">
        <f aca="false">D534*INDEX(Справочник!$E$5:$E$16,MATCH(C534,Справочник!$A$5:$A$16,0))</f>
        <v>2.6</v>
      </c>
      <c r="K534" s="57" t="n">
        <f aca="false">D534*INDEX(Справочник!$F$5:$F$16,MATCH(C534,Справочник!$A$5:$A$16,0))</f>
        <v>0.7</v>
      </c>
    </row>
    <row r="535" customFormat="false" ht="15" hidden="false" customHeight="false" outlineLevel="0" collapsed="false">
      <c r="A535" s="53" t="n">
        <v>45767</v>
      </c>
      <c r="B535" s="54" t="s">
        <v>474</v>
      </c>
      <c r="C535" s="54" t="s">
        <v>87</v>
      </c>
      <c r="D535" s="54" t="n">
        <v>2</v>
      </c>
      <c r="E535" s="55" t="n">
        <v>5.9</v>
      </c>
      <c r="F535" s="56" t="n">
        <v>0</v>
      </c>
      <c r="G535" s="57" t="n">
        <f aca="false">D535*E535</f>
        <v>11.8</v>
      </c>
      <c r="H535" s="57" t="n">
        <f aca="false">G535*(1-F535)</f>
        <v>11.8</v>
      </c>
      <c r="I535" s="1" t="n">
        <f aca="false">MONTH(A535)</f>
        <v>4</v>
      </c>
      <c r="J535" s="57" t="n">
        <f aca="false">D535*INDEX(Справочник!$E$5:$E$16,MATCH(C535,Справочник!$A$5:$A$16,0))</f>
        <v>3.8</v>
      </c>
      <c r="K535" s="57" t="n">
        <f aca="false">D535*INDEX(Справочник!$F$5:$F$16,MATCH(C535,Справочник!$A$5:$A$16,0))</f>
        <v>1.4</v>
      </c>
    </row>
    <row r="536" customFormat="false" ht="15" hidden="false" customHeight="false" outlineLevel="0" collapsed="false">
      <c r="A536" s="53" t="n">
        <v>45767</v>
      </c>
      <c r="B536" s="54" t="s">
        <v>474</v>
      </c>
      <c r="C536" s="54" t="s">
        <v>80</v>
      </c>
      <c r="D536" s="54" t="n">
        <v>1</v>
      </c>
      <c r="E536" s="55" t="n">
        <v>9.9</v>
      </c>
      <c r="F536" s="56" t="n">
        <v>0</v>
      </c>
      <c r="G536" s="57" t="n">
        <f aca="false">D536*E536</f>
        <v>9.9</v>
      </c>
      <c r="H536" s="57" t="n">
        <f aca="false">G536*(1-F536)</f>
        <v>9.9</v>
      </c>
      <c r="I536" s="1" t="n">
        <f aca="false">MONTH(A536)</f>
        <v>4</v>
      </c>
      <c r="J536" s="57" t="n">
        <f aca="false">D536*INDEX(Справочник!$E$5:$E$16,MATCH(C536,Справочник!$A$5:$A$16,0))</f>
        <v>4.2</v>
      </c>
      <c r="K536" s="57" t="n">
        <f aca="false">D536*INDEX(Справочник!$F$5:$F$16,MATCH(C536,Справочник!$A$5:$A$16,0))</f>
        <v>0.9</v>
      </c>
    </row>
    <row r="537" customFormat="false" ht="15" hidden="false" customHeight="false" outlineLevel="0" collapsed="false">
      <c r="A537" s="53" t="n">
        <v>45767</v>
      </c>
      <c r="B537" s="54" t="s">
        <v>475</v>
      </c>
      <c r="C537" s="54" t="s">
        <v>85</v>
      </c>
      <c r="D537" s="54" t="n">
        <v>1</v>
      </c>
      <c r="E537" s="55" t="n">
        <v>6.9</v>
      </c>
      <c r="F537" s="56" t="n">
        <v>0</v>
      </c>
      <c r="G537" s="57" t="n">
        <f aca="false">D537*E537</f>
        <v>6.9</v>
      </c>
      <c r="H537" s="57" t="n">
        <f aca="false">G537*(1-F537)</f>
        <v>6.9</v>
      </c>
      <c r="I537" s="1" t="n">
        <f aca="false">MONTH(A537)</f>
        <v>4</v>
      </c>
      <c r="J537" s="57" t="n">
        <f aca="false">D537*INDEX(Справочник!$E$5:$E$16,MATCH(C537,Справочник!$A$5:$A$16,0))</f>
        <v>2.3</v>
      </c>
      <c r="K537" s="57" t="n">
        <f aca="false">D537*INDEX(Справочник!$F$5:$F$16,MATCH(C537,Справочник!$A$5:$A$16,0))</f>
        <v>0.7</v>
      </c>
    </row>
    <row r="538" customFormat="false" ht="15" hidden="false" customHeight="false" outlineLevel="0" collapsed="false">
      <c r="A538" s="53" t="n">
        <v>45767</v>
      </c>
      <c r="B538" s="54" t="s">
        <v>475</v>
      </c>
      <c r="C538" s="54" t="s">
        <v>90</v>
      </c>
      <c r="D538" s="54" t="n">
        <v>1</v>
      </c>
      <c r="E538" s="55" t="n">
        <v>4.5</v>
      </c>
      <c r="F538" s="56" t="n">
        <v>0</v>
      </c>
      <c r="G538" s="57" t="n">
        <f aca="false">D538*E538</f>
        <v>4.5</v>
      </c>
      <c r="H538" s="57" t="n">
        <f aca="false">G538*(1-F538)</f>
        <v>4.5</v>
      </c>
      <c r="I538" s="1" t="n">
        <f aca="false">MONTH(A538)</f>
        <v>4</v>
      </c>
      <c r="J538" s="57" t="n">
        <f aca="false">D538*INDEX(Справочник!$E$5:$E$16,MATCH(C538,Справочник!$A$5:$A$16,0))</f>
        <v>1.6</v>
      </c>
      <c r="K538" s="57" t="n">
        <f aca="false">D538*INDEX(Справочник!$F$5:$F$16,MATCH(C538,Справочник!$A$5:$A$16,0))</f>
        <v>2.9</v>
      </c>
    </row>
    <row r="539" customFormat="false" ht="15" hidden="false" customHeight="false" outlineLevel="0" collapsed="false">
      <c r="A539" s="53" t="n">
        <v>45767</v>
      </c>
      <c r="B539" s="54" t="s">
        <v>476</v>
      </c>
      <c r="C539" s="54" t="s">
        <v>80</v>
      </c>
      <c r="D539" s="54" t="n">
        <v>1</v>
      </c>
      <c r="E539" s="55" t="n">
        <v>9.9</v>
      </c>
      <c r="F539" s="56" t="n">
        <v>0</v>
      </c>
      <c r="G539" s="57" t="n">
        <f aca="false">D539*E539</f>
        <v>9.9</v>
      </c>
      <c r="H539" s="57" t="n">
        <f aca="false">G539*(1-F539)</f>
        <v>9.9</v>
      </c>
      <c r="I539" s="1" t="n">
        <f aca="false">MONTH(A539)</f>
        <v>4</v>
      </c>
      <c r="J539" s="57" t="n">
        <f aca="false">D539*INDEX(Справочник!$E$5:$E$16,MATCH(C539,Справочник!$A$5:$A$16,0))</f>
        <v>4.2</v>
      </c>
      <c r="K539" s="57" t="n">
        <f aca="false">D539*INDEX(Справочник!$F$5:$F$16,MATCH(C539,Справочник!$A$5:$A$16,0))</f>
        <v>0.9</v>
      </c>
    </row>
    <row r="540" customFormat="false" ht="15" hidden="false" customHeight="false" outlineLevel="0" collapsed="false">
      <c r="A540" s="53" t="n">
        <v>45767</v>
      </c>
      <c r="B540" s="54" t="s">
        <v>476</v>
      </c>
      <c r="C540" s="54" t="s">
        <v>83</v>
      </c>
      <c r="D540" s="54" t="n">
        <v>1</v>
      </c>
      <c r="E540" s="55" t="n">
        <v>11.5</v>
      </c>
      <c r="F540" s="56" t="n">
        <v>0</v>
      </c>
      <c r="G540" s="57" t="n">
        <f aca="false">D540*E540</f>
        <v>11.5</v>
      </c>
      <c r="H540" s="57" t="n">
        <f aca="false">G540*(1-F540)</f>
        <v>11.5</v>
      </c>
      <c r="I540" s="1" t="n">
        <f aca="false">MONTH(A540)</f>
        <v>4</v>
      </c>
      <c r="J540" s="57" t="n">
        <f aca="false">D540*INDEX(Справочник!$E$5:$E$16,MATCH(C540,Справочник!$A$5:$A$16,0))</f>
        <v>5.1</v>
      </c>
      <c r="K540" s="57" t="n">
        <f aca="false">D540*INDEX(Справочник!$F$5:$F$16,MATCH(C540,Справочник!$A$5:$A$16,0))</f>
        <v>0.9</v>
      </c>
    </row>
    <row r="541" customFormat="false" ht="15" hidden="false" customHeight="false" outlineLevel="0" collapsed="false">
      <c r="A541" s="53" t="n">
        <v>45768</v>
      </c>
      <c r="B541" s="54" t="s">
        <v>477</v>
      </c>
      <c r="C541" s="54" t="s">
        <v>84</v>
      </c>
      <c r="D541" s="54" t="n">
        <v>1</v>
      </c>
      <c r="E541" s="55" t="n">
        <v>10.5</v>
      </c>
      <c r="F541" s="56" t="n">
        <v>0</v>
      </c>
      <c r="G541" s="57" t="n">
        <f aca="false">D541*E541</f>
        <v>10.5</v>
      </c>
      <c r="H541" s="57" t="n">
        <f aca="false">G541*(1-F541)</f>
        <v>10.5</v>
      </c>
      <c r="I541" s="1" t="n">
        <f aca="false">MONTH(A541)</f>
        <v>4</v>
      </c>
      <c r="J541" s="57" t="n">
        <f aca="false">D541*INDEX(Справочник!$E$5:$E$16,MATCH(C541,Справочник!$A$5:$A$16,0))</f>
        <v>4.7</v>
      </c>
      <c r="K541" s="57" t="n">
        <f aca="false">D541*INDEX(Справочник!$F$5:$F$16,MATCH(C541,Справочник!$A$5:$A$16,0))</f>
        <v>0.9</v>
      </c>
    </row>
    <row r="542" customFormat="false" ht="15" hidden="false" customHeight="false" outlineLevel="0" collapsed="false">
      <c r="A542" s="53" t="n">
        <v>45768</v>
      </c>
      <c r="B542" s="54" t="s">
        <v>478</v>
      </c>
      <c r="C542" s="54" t="s">
        <v>80</v>
      </c>
      <c r="D542" s="54" t="n">
        <v>1</v>
      </c>
      <c r="E542" s="55" t="n">
        <v>9.9</v>
      </c>
      <c r="F542" s="56" t="n">
        <v>0</v>
      </c>
      <c r="G542" s="57" t="n">
        <f aca="false">D542*E542</f>
        <v>9.9</v>
      </c>
      <c r="H542" s="57" t="n">
        <f aca="false">G542*(1-F542)</f>
        <v>9.9</v>
      </c>
      <c r="I542" s="1" t="n">
        <f aca="false">MONTH(A542)</f>
        <v>4</v>
      </c>
      <c r="J542" s="57" t="n">
        <f aca="false">D542*INDEX(Справочник!$E$5:$E$16,MATCH(C542,Справочник!$A$5:$A$16,0))</f>
        <v>4.2</v>
      </c>
      <c r="K542" s="57" t="n">
        <f aca="false">D542*INDEX(Справочник!$F$5:$F$16,MATCH(C542,Справочник!$A$5:$A$16,0))</f>
        <v>0.9</v>
      </c>
    </row>
    <row r="543" customFormat="false" ht="15" hidden="false" customHeight="false" outlineLevel="0" collapsed="false">
      <c r="A543" s="53" t="n">
        <v>45768</v>
      </c>
      <c r="B543" s="54" t="s">
        <v>479</v>
      </c>
      <c r="C543" s="54" t="s">
        <v>81</v>
      </c>
      <c r="D543" s="54" t="n">
        <v>1</v>
      </c>
      <c r="E543" s="55" t="n">
        <v>29.9</v>
      </c>
      <c r="F543" s="56" t="n">
        <v>0</v>
      </c>
      <c r="G543" s="57" t="n">
        <f aca="false">D543*E543</f>
        <v>29.9</v>
      </c>
      <c r="H543" s="57" t="n">
        <f aca="false">G543*(1-F543)</f>
        <v>29.9</v>
      </c>
      <c r="I543" s="1" t="n">
        <f aca="false">MONTH(A543)</f>
        <v>4</v>
      </c>
      <c r="J543" s="57" t="n">
        <f aca="false">D543*INDEX(Справочник!$E$5:$E$16,MATCH(C543,Справочник!$A$5:$A$16,0))</f>
        <v>14.8</v>
      </c>
      <c r="K543" s="57" t="n">
        <f aca="false">D543*INDEX(Справочник!$F$5:$F$16,MATCH(C543,Справочник!$A$5:$A$16,0))</f>
        <v>2.4</v>
      </c>
    </row>
    <row r="544" customFormat="false" ht="15" hidden="false" customHeight="false" outlineLevel="0" collapsed="false">
      <c r="A544" s="53" t="n">
        <v>45769</v>
      </c>
      <c r="B544" s="54" t="s">
        <v>480</v>
      </c>
      <c r="C544" s="54" t="s">
        <v>91</v>
      </c>
      <c r="D544" s="54" t="n">
        <v>1</v>
      </c>
      <c r="E544" s="55" t="n">
        <v>28</v>
      </c>
      <c r="F544" s="56" t="n">
        <v>0</v>
      </c>
      <c r="G544" s="57" t="n">
        <f aca="false">D544*E544</f>
        <v>28</v>
      </c>
      <c r="H544" s="57" t="n">
        <f aca="false">G544*(1-F544)</f>
        <v>28</v>
      </c>
      <c r="I544" s="1" t="n">
        <f aca="false">MONTH(A544)</f>
        <v>4</v>
      </c>
      <c r="J544" s="57" t="n">
        <f aca="false">D544*INDEX(Справочник!$E$5:$E$16,MATCH(C544,Справочник!$A$5:$A$16,0))</f>
        <v>17.4</v>
      </c>
      <c r="K544" s="57" t="n">
        <f aca="false">D544*INDEX(Справочник!$F$5:$F$16,MATCH(C544,Справочник!$A$5:$A$16,0))</f>
        <v>7.9</v>
      </c>
    </row>
    <row r="545" customFormat="false" ht="15" hidden="false" customHeight="false" outlineLevel="0" collapsed="false">
      <c r="A545" s="53" t="n">
        <v>45769</v>
      </c>
      <c r="B545" s="54" t="s">
        <v>481</v>
      </c>
      <c r="C545" s="54" t="s">
        <v>83</v>
      </c>
      <c r="D545" s="54" t="n">
        <v>2</v>
      </c>
      <c r="E545" s="55" t="n">
        <v>11.5</v>
      </c>
      <c r="F545" s="56" t="n">
        <v>0</v>
      </c>
      <c r="G545" s="57" t="n">
        <f aca="false">D545*E545</f>
        <v>23</v>
      </c>
      <c r="H545" s="57" t="n">
        <f aca="false">G545*(1-F545)</f>
        <v>23</v>
      </c>
      <c r="I545" s="1" t="n">
        <f aca="false">MONTH(A545)</f>
        <v>4</v>
      </c>
      <c r="J545" s="57" t="n">
        <f aca="false">D545*INDEX(Справочник!$E$5:$E$16,MATCH(C545,Справочник!$A$5:$A$16,0))</f>
        <v>10.2</v>
      </c>
      <c r="K545" s="57" t="n">
        <f aca="false">D545*INDEX(Справочник!$F$5:$F$16,MATCH(C545,Справочник!$A$5:$A$16,0))</f>
        <v>1.8</v>
      </c>
    </row>
    <row r="546" customFormat="false" ht="15" hidden="false" customHeight="false" outlineLevel="0" collapsed="false">
      <c r="A546" s="53" t="n">
        <v>45769</v>
      </c>
      <c r="B546" s="54" t="s">
        <v>482</v>
      </c>
      <c r="C546" s="54" t="s">
        <v>80</v>
      </c>
      <c r="D546" s="54" t="n">
        <v>2</v>
      </c>
      <c r="E546" s="55" t="n">
        <v>9.9</v>
      </c>
      <c r="F546" s="56" t="n">
        <v>0</v>
      </c>
      <c r="G546" s="57" t="n">
        <f aca="false">D546*E546</f>
        <v>19.8</v>
      </c>
      <c r="H546" s="57" t="n">
        <f aca="false">G546*(1-F546)</f>
        <v>19.8</v>
      </c>
      <c r="I546" s="1" t="n">
        <f aca="false">MONTH(A546)</f>
        <v>4</v>
      </c>
      <c r="J546" s="57" t="n">
        <f aca="false">D546*INDEX(Справочник!$E$5:$E$16,MATCH(C546,Справочник!$A$5:$A$16,0))</f>
        <v>8.4</v>
      </c>
      <c r="K546" s="57" t="n">
        <f aca="false">D546*INDEX(Справочник!$F$5:$F$16,MATCH(C546,Справочник!$A$5:$A$16,0))</f>
        <v>1.8</v>
      </c>
    </row>
    <row r="547" customFormat="false" ht="15" hidden="false" customHeight="false" outlineLevel="0" collapsed="false">
      <c r="A547" s="53" t="n">
        <v>45769</v>
      </c>
      <c r="B547" s="54" t="s">
        <v>482</v>
      </c>
      <c r="C547" s="54" t="s">
        <v>86</v>
      </c>
      <c r="D547" s="54" t="n">
        <v>1</v>
      </c>
      <c r="E547" s="55" t="n">
        <v>7.5</v>
      </c>
      <c r="F547" s="56" t="n">
        <v>0</v>
      </c>
      <c r="G547" s="57" t="n">
        <f aca="false">D547*E547</f>
        <v>7.5</v>
      </c>
      <c r="H547" s="57" t="n">
        <f aca="false">G547*(1-F547)</f>
        <v>7.5</v>
      </c>
      <c r="I547" s="1" t="n">
        <f aca="false">MONTH(A547)</f>
        <v>4</v>
      </c>
      <c r="J547" s="57" t="n">
        <f aca="false">D547*INDEX(Справочник!$E$5:$E$16,MATCH(C547,Справочник!$A$5:$A$16,0))</f>
        <v>2.6</v>
      </c>
      <c r="K547" s="57" t="n">
        <f aca="false">D547*INDEX(Справочник!$F$5:$F$16,MATCH(C547,Справочник!$A$5:$A$16,0))</f>
        <v>0.7</v>
      </c>
    </row>
    <row r="548" customFormat="false" ht="15" hidden="false" customHeight="false" outlineLevel="0" collapsed="false">
      <c r="A548" s="53" t="n">
        <v>45770</v>
      </c>
      <c r="B548" s="54" t="s">
        <v>483</v>
      </c>
      <c r="C548" s="54" t="s">
        <v>82</v>
      </c>
      <c r="D548" s="54" t="n">
        <v>1</v>
      </c>
      <c r="E548" s="55" t="n">
        <v>32</v>
      </c>
      <c r="F548" s="56" t="n">
        <v>0</v>
      </c>
      <c r="G548" s="57" t="n">
        <f aca="false">D548*E548</f>
        <v>32</v>
      </c>
      <c r="H548" s="57" t="n">
        <f aca="false">G548*(1-F548)</f>
        <v>32</v>
      </c>
      <c r="I548" s="1" t="n">
        <f aca="false">MONTH(A548)</f>
        <v>4</v>
      </c>
      <c r="J548" s="57" t="n">
        <f aca="false">D548*INDEX(Справочник!$E$5:$E$16,MATCH(C548,Справочник!$A$5:$A$16,0))</f>
        <v>16.5</v>
      </c>
      <c r="K548" s="57" t="n">
        <f aca="false">D548*INDEX(Справочник!$F$5:$F$16,MATCH(C548,Справочник!$A$5:$A$16,0))</f>
        <v>2.4</v>
      </c>
    </row>
    <row r="549" customFormat="false" ht="15" hidden="false" customHeight="false" outlineLevel="0" collapsed="false">
      <c r="A549" s="53" t="n">
        <v>45770</v>
      </c>
      <c r="B549" s="54" t="s">
        <v>483</v>
      </c>
      <c r="C549" s="54" t="s">
        <v>85</v>
      </c>
      <c r="D549" s="54" t="n">
        <v>3</v>
      </c>
      <c r="E549" s="55" t="n">
        <v>6.9</v>
      </c>
      <c r="F549" s="56" t="n">
        <v>0</v>
      </c>
      <c r="G549" s="57" t="n">
        <f aca="false">D549*E549</f>
        <v>20.7</v>
      </c>
      <c r="H549" s="57" t="n">
        <f aca="false">G549*(1-F549)</f>
        <v>20.7</v>
      </c>
      <c r="I549" s="1" t="n">
        <f aca="false">MONTH(A549)</f>
        <v>4</v>
      </c>
      <c r="J549" s="57" t="n">
        <f aca="false">D549*INDEX(Справочник!$E$5:$E$16,MATCH(C549,Справочник!$A$5:$A$16,0))</f>
        <v>6.9</v>
      </c>
      <c r="K549" s="57" t="n">
        <f aca="false">D549*INDEX(Справочник!$F$5:$F$16,MATCH(C549,Справочник!$A$5:$A$16,0))</f>
        <v>2.1</v>
      </c>
    </row>
    <row r="550" customFormat="false" ht="15" hidden="false" customHeight="false" outlineLevel="0" collapsed="false">
      <c r="A550" s="53" t="n">
        <v>45770</v>
      </c>
      <c r="B550" s="54" t="s">
        <v>484</v>
      </c>
      <c r="C550" s="54" t="s">
        <v>85</v>
      </c>
      <c r="D550" s="54" t="n">
        <v>3</v>
      </c>
      <c r="E550" s="55" t="n">
        <v>6.9</v>
      </c>
      <c r="F550" s="56" t="n">
        <v>0</v>
      </c>
      <c r="G550" s="57" t="n">
        <f aca="false">D550*E550</f>
        <v>20.7</v>
      </c>
      <c r="H550" s="57" t="n">
        <f aca="false">G550*(1-F550)</f>
        <v>20.7</v>
      </c>
      <c r="I550" s="1" t="n">
        <f aca="false">MONTH(A550)</f>
        <v>4</v>
      </c>
      <c r="J550" s="57" t="n">
        <f aca="false">D550*INDEX(Справочник!$E$5:$E$16,MATCH(C550,Справочник!$A$5:$A$16,0))</f>
        <v>6.9</v>
      </c>
      <c r="K550" s="57" t="n">
        <f aca="false">D550*INDEX(Справочник!$F$5:$F$16,MATCH(C550,Справочник!$A$5:$A$16,0))</f>
        <v>2.1</v>
      </c>
    </row>
    <row r="551" customFormat="false" ht="15" hidden="false" customHeight="false" outlineLevel="0" collapsed="false">
      <c r="A551" s="53" t="n">
        <v>45770</v>
      </c>
      <c r="B551" s="54" t="s">
        <v>484</v>
      </c>
      <c r="C551" s="54" t="s">
        <v>80</v>
      </c>
      <c r="D551" s="54" t="n">
        <v>1</v>
      </c>
      <c r="E551" s="55" t="n">
        <v>9.9</v>
      </c>
      <c r="F551" s="56" t="n">
        <v>0</v>
      </c>
      <c r="G551" s="57" t="n">
        <f aca="false">D551*E551</f>
        <v>9.9</v>
      </c>
      <c r="H551" s="57" t="n">
        <f aca="false">G551*(1-F551)</f>
        <v>9.9</v>
      </c>
      <c r="I551" s="1" t="n">
        <f aca="false">MONTH(A551)</f>
        <v>4</v>
      </c>
      <c r="J551" s="57" t="n">
        <f aca="false">D551*INDEX(Справочник!$E$5:$E$16,MATCH(C551,Справочник!$A$5:$A$16,0))</f>
        <v>4.2</v>
      </c>
      <c r="K551" s="57" t="n">
        <f aca="false">D551*INDEX(Справочник!$F$5:$F$16,MATCH(C551,Справочник!$A$5:$A$16,0))</f>
        <v>0.9</v>
      </c>
    </row>
    <row r="552" customFormat="false" ht="15" hidden="false" customHeight="false" outlineLevel="0" collapsed="false">
      <c r="A552" s="53" t="n">
        <v>45770</v>
      </c>
      <c r="B552" s="54" t="s">
        <v>485</v>
      </c>
      <c r="C552" s="54" t="s">
        <v>82</v>
      </c>
      <c r="D552" s="54" t="n">
        <v>1</v>
      </c>
      <c r="E552" s="55" t="n">
        <v>32</v>
      </c>
      <c r="F552" s="56" t="n">
        <v>0</v>
      </c>
      <c r="G552" s="57" t="n">
        <f aca="false">D552*E552</f>
        <v>32</v>
      </c>
      <c r="H552" s="57" t="n">
        <f aca="false">G552*(1-F552)</f>
        <v>32</v>
      </c>
      <c r="I552" s="1" t="n">
        <f aca="false">MONTH(A552)</f>
        <v>4</v>
      </c>
      <c r="J552" s="57" t="n">
        <f aca="false">D552*INDEX(Справочник!$E$5:$E$16,MATCH(C552,Справочник!$A$5:$A$16,0))</f>
        <v>16.5</v>
      </c>
      <c r="K552" s="57" t="n">
        <f aca="false">D552*INDEX(Справочник!$F$5:$F$16,MATCH(C552,Справочник!$A$5:$A$16,0))</f>
        <v>2.4</v>
      </c>
    </row>
    <row r="553" customFormat="false" ht="15" hidden="false" customHeight="false" outlineLevel="0" collapsed="false">
      <c r="A553" s="53" t="n">
        <v>45770</v>
      </c>
      <c r="B553" s="54" t="s">
        <v>486</v>
      </c>
      <c r="C553" s="54" t="s">
        <v>91</v>
      </c>
      <c r="D553" s="54" t="n">
        <v>1</v>
      </c>
      <c r="E553" s="55" t="n">
        <v>28</v>
      </c>
      <c r="F553" s="56" t="n">
        <v>0</v>
      </c>
      <c r="G553" s="57" t="n">
        <f aca="false">D553*E553</f>
        <v>28</v>
      </c>
      <c r="H553" s="57" t="n">
        <f aca="false">G553*(1-F553)</f>
        <v>28</v>
      </c>
      <c r="I553" s="1" t="n">
        <f aca="false">MONTH(A553)</f>
        <v>4</v>
      </c>
      <c r="J553" s="57" t="n">
        <f aca="false">D553*INDEX(Справочник!$E$5:$E$16,MATCH(C553,Справочник!$A$5:$A$16,0))</f>
        <v>17.4</v>
      </c>
      <c r="K553" s="57" t="n">
        <f aca="false">D553*INDEX(Справочник!$F$5:$F$16,MATCH(C553,Справочник!$A$5:$A$16,0))</f>
        <v>7.9</v>
      </c>
    </row>
    <row r="554" customFormat="false" ht="15" hidden="false" customHeight="false" outlineLevel="0" collapsed="false">
      <c r="A554" s="53" t="n">
        <v>45770</v>
      </c>
      <c r="B554" s="54" t="s">
        <v>486</v>
      </c>
      <c r="C554" s="54" t="s">
        <v>82</v>
      </c>
      <c r="D554" s="54" t="n">
        <v>3</v>
      </c>
      <c r="E554" s="55" t="n">
        <v>32</v>
      </c>
      <c r="F554" s="56" t="n">
        <v>0</v>
      </c>
      <c r="G554" s="57" t="n">
        <f aca="false">D554*E554</f>
        <v>96</v>
      </c>
      <c r="H554" s="57" t="n">
        <f aca="false">G554*(1-F554)</f>
        <v>96</v>
      </c>
      <c r="I554" s="1" t="n">
        <f aca="false">MONTH(A554)</f>
        <v>4</v>
      </c>
      <c r="J554" s="57" t="n">
        <f aca="false">D554*INDEX(Справочник!$E$5:$E$16,MATCH(C554,Справочник!$A$5:$A$16,0))</f>
        <v>49.5</v>
      </c>
      <c r="K554" s="57" t="n">
        <f aca="false">D554*INDEX(Справочник!$F$5:$F$16,MATCH(C554,Справочник!$A$5:$A$16,0))</f>
        <v>7.2</v>
      </c>
    </row>
    <row r="555" customFormat="false" ht="15" hidden="false" customHeight="false" outlineLevel="0" collapsed="false">
      <c r="A555" s="53" t="n">
        <v>45770</v>
      </c>
      <c r="B555" s="54" t="s">
        <v>487</v>
      </c>
      <c r="C555" s="54" t="s">
        <v>80</v>
      </c>
      <c r="D555" s="54" t="n">
        <v>1</v>
      </c>
      <c r="E555" s="55" t="n">
        <v>9.9</v>
      </c>
      <c r="F555" s="56" t="n">
        <v>0</v>
      </c>
      <c r="G555" s="57" t="n">
        <f aca="false">D555*E555</f>
        <v>9.9</v>
      </c>
      <c r="H555" s="57" t="n">
        <f aca="false">G555*(1-F555)</f>
        <v>9.9</v>
      </c>
      <c r="I555" s="1" t="n">
        <f aca="false">MONTH(A555)</f>
        <v>4</v>
      </c>
      <c r="J555" s="57" t="n">
        <f aca="false">D555*INDEX(Справочник!$E$5:$E$16,MATCH(C555,Справочник!$A$5:$A$16,0))</f>
        <v>4.2</v>
      </c>
      <c r="K555" s="57" t="n">
        <f aca="false">D555*INDEX(Справочник!$F$5:$F$16,MATCH(C555,Справочник!$A$5:$A$16,0))</f>
        <v>0.9</v>
      </c>
    </row>
    <row r="556" customFormat="false" ht="15" hidden="false" customHeight="false" outlineLevel="0" collapsed="false">
      <c r="A556" s="53" t="n">
        <v>45771</v>
      </c>
      <c r="B556" s="54" t="s">
        <v>488</v>
      </c>
      <c r="C556" s="54" t="s">
        <v>86</v>
      </c>
      <c r="D556" s="54" t="n">
        <v>2</v>
      </c>
      <c r="E556" s="55" t="n">
        <v>7.5</v>
      </c>
      <c r="F556" s="56" t="n">
        <v>0</v>
      </c>
      <c r="G556" s="57" t="n">
        <f aca="false">D556*E556</f>
        <v>15</v>
      </c>
      <c r="H556" s="57" t="n">
        <f aca="false">G556*(1-F556)</f>
        <v>15</v>
      </c>
      <c r="I556" s="1" t="n">
        <f aca="false">MONTH(A556)</f>
        <v>4</v>
      </c>
      <c r="J556" s="57" t="n">
        <f aca="false">D556*INDEX(Справочник!$E$5:$E$16,MATCH(C556,Справочник!$A$5:$A$16,0))</f>
        <v>5.2</v>
      </c>
      <c r="K556" s="57" t="n">
        <f aca="false">D556*INDEX(Справочник!$F$5:$F$16,MATCH(C556,Справочник!$A$5:$A$16,0))</f>
        <v>1.4</v>
      </c>
    </row>
    <row r="557" customFormat="false" ht="15" hidden="false" customHeight="false" outlineLevel="0" collapsed="false">
      <c r="A557" s="53" t="n">
        <v>45771</v>
      </c>
      <c r="B557" s="54" t="s">
        <v>489</v>
      </c>
      <c r="C557" s="54" t="s">
        <v>80</v>
      </c>
      <c r="D557" s="54" t="n">
        <v>1</v>
      </c>
      <c r="E557" s="55" t="n">
        <v>9.9</v>
      </c>
      <c r="F557" s="56" t="n">
        <v>0</v>
      </c>
      <c r="G557" s="57" t="n">
        <f aca="false">D557*E557</f>
        <v>9.9</v>
      </c>
      <c r="H557" s="57" t="n">
        <f aca="false">G557*(1-F557)</f>
        <v>9.9</v>
      </c>
      <c r="I557" s="1" t="n">
        <f aca="false">MONTH(A557)</f>
        <v>4</v>
      </c>
      <c r="J557" s="57" t="n">
        <f aca="false">D557*INDEX(Справочник!$E$5:$E$16,MATCH(C557,Справочник!$A$5:$A$16,0))</f>
        <v>4.2</v>
      </c>
      <c r="K557" s="57" t="n">
        <f aca="false">D557*INDEX(Справочник!$F$5:$F$16,MATCH(C557,Справочник!$A$5:$A$16,0))</f>
        <v>0.9</v>
      </c>
    </row>
    <row r="558" customFormat="false" ht="15" hidden="false" customHeight="false" outlineLevel="0" collapsed="false">
      <c r="A558" s="53" t="n">
        <v>45771</v>
      </c>
      <c r="B558" s="54" t="s">
        <v>490</v>
      </c>
      <c r="C558" s="54" t="s">
        <v>82</v>
      </c>
      <c r="D558" s="54" t="n">
        <v>1</v>
      </c>
      <c r="E558" s="55" t="n">
        <v>32</v>
      </c>
      <c r="F558" s="56" t="n">
        <v>0</v>
      </c>
      <c r="G558" s="57" t="n">
        <f aca="false">D558*E558</f>
        <v>32</v>
      </c>
      <c r="H558" s="57" t="n">
        <f aca="false">G558*(1-F558)</f>
        <v>32</v>
      </c>
      <c r="I558" s="1" t="n">
        <f aca="false">MONTH(A558)</f>
        <v>4</v>
      </c>
      <c r="J558" s="57" t="n">
        <f aca="false">D558*INDEX(Справочник!$E$5:$E$16,MATCH(C558,Справочник!$A$5:$A$16,0))</f>
        <v>16.5</v>
      </c>
      <c r="K558" s="57" t="n">
        <f aca="false">D558*INDEX(Справочник!$F$5:$F$16,MATCH(C558,Справочник!$A$5:$A$16,0))</f>
        <v>2.4</v>
      </c>
    </row>
    <row r="559" customFormat="false" ht="15" hidden="false" customHeight="false" outlineLevel="0" collapsed="false">
      <c r="A559" s="53" t="n">
        <v>45771</v>
      </c>
      <c r="B559" s="54" t="s">
        <v>490</v>
      </c>
      <c r="C559" s="54" t="s">
        <v>81</v>
      </c>
      <c r="D559" s="54" t="n">
        <v>3</v>
      </c>
      <c r="E559" s="55" t="n">
        <v>29.9</v>
      </c>
      <c r="F559" s="56" t="n">
        <v>0</v>
      </c>
      <c r="G559" s="57" t="n">
        <f aca="false">D559*E559</f>
        <v>89.7</v>
      </c>
      <c r="H559" s="57" t="n">
        <f aca="false">G559*(1-F559)</f>
        <v>89.7</v>
      </c>
      <c r="I559" s="1" t="n">
        <f aca="false">MONTH(A559)</f>
        <v>4</v>
      </c>
      <c r="J559" s="57" t="n">
        <f aca="false">D559*INDEX(Справочник!$E$5:$E$16,MATCH(C559,Справочник!$A$5:$A$16,0))</f>
        <v>44.4</v>
      </c>
      <c r="K559" s="57" t="n">
        <f aca="false">D559*INDEX(Справочник!$F$5:$F$16,MATCH(C559,Справочник!$A$5:$A$16,0))</f>
        <v>7.2</v>
      </c>
    </row>
    <row r="560" customFormat="false" ht="15" hidden="false" customHeight="false" outlineLevel="0" collapsed="false">
      <c r="A560" s="53" t="n">
        <v>45771</v>
      </c>
      <c r="B560" s="54" t="s">
        <v>491</v>
      </c>
      <c r="C560" s="54" t="s">
        <v>91</v>
      </c>
      <c r="D560" s="54" t="n">
        <v>1</v>
      </c>
      <c r="E560" s="55" t="n">
        <v>28</v>
      </c>
      <c r="F560" s="56" t="n">
        <v>0.2</v>
      </c>
      <c r="G560" s="57" t="n">
        <f aca="false">D560*E560</f>
        <v>28</v>
      </c>
      <c r="H560" s="57" t="n">
        <f aca="false">G560*(1-F560)</f>
        <v>22.4</v>
      </c>
      <c r="I560" s="1" t="n">
        <f aca="false">MONTH(A560)</f>
        <v>4</v>
      </c>
      <c r="J560" s="57" t="n">
        <f aca="false">D560*INDEX(Справочник!$E$5:$E$16,MATCH(C560,Справочник!$A$5:$A$16,0))</f>
        <v>17.4</v>
      </c>
      <c r="K560" s="57" t="n">
        <f aca="false">D560*INDEX(Справочник!$F$5:$F$16,MATCH(C560,Справочник!$A$5:$A$16,0))</f>
        <v>7.9</v>
      </c>
    </row>
    <row r="561" customFormat="false" ht="15" hidden="false" customHeight="false" outlineLevel="0" collapsed="false">
      <c r="A561" s="53" t="n">
        <v>45771</v>
      </c>
      <c r="B561" s="54" t="s">
        <v>491</v>
      </c>
      <c r="C561" s="54" t="s">
        <v>80</v>
      </c>
      <c r="D561" s="54" t="n">
        <v>1</v>
      </c>
      <c r="E561" s="55" t="n">
        <v>9.9</v>
      </c>
      <c r="F561" s="56" t="n">
        <v>0</v>
      </c>
      <c r="G561" s="57" t="n">
        <f aca="false">D561*E561</f>
        <v>9.9</v>
      </c>
      <c r="H561" s="57" t="n">
        <f aca="false">G561*(1-F561)</f>
        <v>9.9</v>
      </c>
      <c r="I561" s="1" t="n">
        <f aca="false">MONTH(A561)</f>
        <v>4</v>
      </c>
      <c r="J561" s="57" t="n">
        <f aca="false">D561*INDEX(Справочник!$E$5:$E$16,MATCH(C561,Справочник!$A$5:$A$16,0))</f>
        <v>4.2</v>
      </c>
      <c r="K561" s="57" t="n">
        <f aca="false">D561*INDEX(Справочник!$F$5:$F$16,MATCH(C561,Справочник!$A$5:$A$16,0))</f>
        <v>0.9</v>
      </c>
    </row>
    <row r="562" customFormat="false" ht="15" hidden="false" customHeight="false" outlineLevel="0" collapsed="false">
      <c r="A562" s="53" t="n">
        <v>45771</v>
      </c>
      <c r="B562" s="54" t="s">
        <v>492</v>
      </c>
      <c r="C562" s="54" t="s">
        <v>86</v>
      </c>
      <c r="D562" s="54" t="n">
        <v>1</v>
      </c>
      <c r="E562" s="55" t="n">
        <v>7.5</v>
      </c>
      <c r="F562" s="56" t="n">
        <v>0</v>
      </c>
      <c r="G562" s="57" t="n">
        <f aca="false">D562*E562</f>
        <v>7.5</v>
      </c>
      <c r="H562" s="57" t="n">
        <f aca="false">G562*(1-F562)</f>
        <v>7.5</v>
      </c>
      <c r="I562" s="1" t="n">
        <f aca="false">MONTH(A562)</f>
        <v>4</v>
      </c>
      <c r="J562" s="57" t="n">
        <f aca="false">D562*INDEX(Справочник!$E$5:$E$16,MATCH(C562,Справочник!$A$5:$A$16,0))</f>
        <v>2.6</v>
      </c>
      <c r="K562" s="57" t="n">
        <f aca="false">D562*INDEX(Справочник!$F$5:$F$16,MATCH(C562,Справочник!$A$5:$A$16,0))</f>
        <v>0.7</v>
      </c>
    </row>
    <row r="563" customFormat="false" ht="15" hidden="false" customHeight="false" outlineLevel="0" collapsed="false">
      <c r="A563" s="53" t="n">
        <v>45772</v>
      </c>
      <c r="B563" s="54" t="s">
        <v>493</v>
      </c>
      <c r="C563" s="54" t="s">
        <v>89</v>
      </c>
      <c r="D563" s="54" t="n">
        <v>1</v>
      </c>
      <c r="E563" s="55" t="n">
        <v>24</v>
      </c>
      <c r="F563" s="56" t="n">
        <v>0</v>
      </c>
      <c r="G563" s="57" t="n">
        <f aca="false">D563*E563</f>
        <v>24</v>
      </c>
      <c r="H563" s="57" t="n">
        <f aca="false">G563*(1-F563)</f>
        <v>24</v>
      </c>
      <c r="I563" s="1" t="n">
        <f aca="false">MONTH(A563)</f>
        <v>4</v>
      </c>
      <c r="J563" s="57" t="n">
        <f aca="false">D563*INDEX(Справочник!$E$5:$E$16,MATCH(C563,Справочник!$A$5:$A$16,0))</f>
        <v>13.5</v>
      </c>
      <c r="K563" s="57" t="n">
        <f aca="false">D563*INDEX(Справочник!$F$5:$F$16,MATCH(C563,Справочник!$A$5:$A$16,0))</f>
        <v>3.8</v>
      </c>
    </row>
    <row r="564" customFormat="false" ht="15" hidden="false" customHeight="false" outlineLevel="0" collapsed="false">
      <c r="A564" s="53" t="n">
        <v>45772</v>
      </c>
      <c r="B564" s="54" t="s">
        <v>494</v>
      </c>
      <c r="C564" s="54" t="s">
        <v>80</v>
      </c>
      <c r="D564" s="54" t="n">
        <v>1</v>
      </c>
      <c r="E564" s="55" t="n">
        <v>9.9</v>
      </c>
      <c r="F564" s="56" t="n">
        <v>0</v>
      </c>
      <c r="G564" s="57" t="n">
        <f aca="false">D564*E564</f>
        <v>9.9</v>
      </c>
      <c r="H564" s="57" t="n">
        <f aca="false">G564*(1-F564)</f>
        <v>9.9</v>
      </c>
      <c r="I564" s="1" t="n">
        <f aca="false">MONTH(A564)</f>
        <v>4</v>
      </c>
      <c r="J564" s="57" t="n">
        <f aca="false">D564*INDEX(Справочник!$E$5:$E$16,MATCH(C564,Справочник!$A$5:$A$16,0))</f>
        <v>4.2</v>
      </c>
      <c r="K564" s="57" t="n">
        <f aca="false">D564*INDEX(Справочник!$F$5:$F$16,MATCH(C564,Справочник!$A$5:$A$16,0))</f>
        <v>0.9</v>
      </c>
    </row>
    <row r="565" customFormat="false" ht="15" hidden="false" customHeight="false" outlineLevel="0" collapsed="false">
      <c r="A565" s="53" t="n">
        <v>45772</v>
      </c>
      <c r="B565" s="54" t="s">
        <v>495</v>
      </c>
      <c r="C565" s="54" t="s">
        <v>80</v>
      </c>
      <c r="D565" s="54" t="n">
        <v>1</v>
      </c>
      <c r="E565" s="55" t="n">
        <v>9.9</v>
      </c>
      <c r="F565" s="56" t="n">
        <v>0</v>
      </c>
      <c r="G565" s="57" t="n">
        <f aca="false">D565*E565</f>
        <v>9.9</v>
      </c>
      <c r="H565" s="57" t="n">
        <f aca="false">G565*(1-F565)</f>
        <v>9.9</v>
      </c>
      <c r="I565" s="1" t="n">
        <f aca="false">MONTH(A565)</f>
        <v>4</v>
      </c>
      <c r="J565" s="57" t="n">
        <f aca="false">D565*INDEX(Справочник!$E$5:$E$16,MATCH(C565,Справочник!$A$5:$A$16,0))</f>
        <v>4.2</v>
      </c>
      <c r="K565" s="57" t="n">
        <f aca="false">D565*INDEX(Справочник!$F$5:$F$16,MATCH(C565,Справочник!$A$5:$A$16,0))</f>
        <v>0.9</v>
      </c>
    </row>
    <row r="566" customFormat="false" ht="15" hidden="false" customHeight="false" outlineLevel="0" collapsed="false">
      <c r="A566" s="53" t="n">
        <v>45772</v>
      </c>
      <c r="B566" s="54" t="s">
        <v>496</v>
      </c>
      <c r="C566" s="54" t="s">
        <v>85</v>
      </c>
      <c r="D566" s="54" t="n">
        <v>2</v>
      </c>
      <c r="E566" s="55" t="n">
        <v>6.9</v>
      </c>
      <c r="F566" s="56" t="n">
        <v>0</v>
      </c>
      <c r="G566" s="57" t="n">
        <f aca="false">D566*E566</f>
        <v>13.8</v>
      </c>
      <c r="H566" s="57" t="n">
        <f aca="false">G566*(1-F566)</f>
        <v>13.8</v>
      </c>
      <c r="I566" s="1" t="n">
        <f aca="false">MONTH(A566)</f>
        <v>4</v>
      </c>
      <c r="J566" s="57" t="n">
        <f aca="false">D566*INDEX(Справочник!$E$5:$E$16,MATCH(C566,Справочник!$A$5:$A$16,0))</f>
        <v>4.6</v>
      </c>
      <c r="K566" s="57" t="n">
        <f aca="false">D566*INDEX(Справочник!$F$5:$F$16,MATCH(C566,Справочник!$A$5:$A$16,0))</f>
        <v>1.4</v>
      </c>
    </row>
    <row r="567" customFormat="false" ht="15" hidden="false" customHeight="false" outlineLevel="0" collapsed="false">
      <c r="A567" s="53" t="n">
        <v>45773</v>
      </c>
      <c r="B567" s="54" t="s">
        <v>497</v>
      </c>
      <c r="C567" s="54" t="s">
        <v>80</v>
      </c>
      <c r="D567" s="54" t="n">
        <v>1</v>
      </c>
      <c r="E567" s="55" t="n">
        <v>9.9</v>
      </c>
      <c r="F567" s="56" t="n">
        <v>0</v>
      </c>
      <c r="G567" s="57" t="n">
        <f aca="false">D567*E567</f>
        <v>9.9</v>
      </c>
      <c r="H567" s="57" t="n">
        <f aca="false">G567*(1-F567)</f>
        <v>9.9</v>
      </c>
      <c r="I567" s="1" t="n">
        <f aca="false">MONTH(A567)</f>
        <v>4</v>
      </c>
      <c r="J567" s="57" t="n">
        <f aca="false">D567*INDEX(Справочник!$E$5:$E$16,MATCH(C567,Справочник!$A$5:$A$16,0))</f>
        <v>4.2</v>
      </c>
      <c r="K567" s="57" t="n">
        <f aca="false">D567*INDEX(Справочник!$F$5:$F$16,MATCH(C567,Справочник!$A$5:$A$16,0))</f>
        <v>0.9</v>
      </c>
    </row>
    <row r="568" customFormat="false" ht="15" hidden="false" customHeight="false" outlineLevel="0" collapsed="false">
      <c r="A568" s="53" t="n">
        <v>45773</v>
      </c>
      <c r="B568" s="54" t="s">
        <v>497</v>
      </c>
      <c r="C568" s="54" t="s">
        <v>81</v>
      </c>
      <c r="D568" s="54" t="n">
        <v>2</v>
      </c>
      <c r="E568" s="55" t="n">
        <v>29.9</v>
      </c>
      <c r="F568" s="56" t="n">
        <v>0</v>
      </c>
      <c r="G568" s="57" t="n">
        <f aca="false">D568*E568</f>
        <v>59.8</v>
      </c>
      <c r="H568" s="57" t="n">
        <f aca="false">G568*(1-F568)</f>
        <v>59.8</v>
      </c>
      <c r="I568" s="1" t="n">
        <f aca="false">MONTH(A568)</f>
        <v>4</v>
      </c>
      <c r="J568" s="57" t="n">
        <f aca="false">D568*INDEX(Справочник!$E$5:$E$16,MATCH(C568,Справочник!$A$5:$A$16,0))</f>
        <v>29.6</v>
      </c>
      <c r="K568" s="57" t="n">
        <f aca="false">D568*INDEX(Справочник!$F$5:$F$16,MATCH(C568,Справочник!$A$5:$A$16,0))</f>
        <v>4.8</v>
      </c>
    </row>
    <row r="569" customFormat="false" ht="15" hidden="false" customHeight="false" outlineLevel="0" collapsed="false">
      <c r="A569" s="53" t="n">
        <v>45773</v>
      </c>
      <c r="B569" s="54" t="s">
        <v>497</v>
      </c>
      <c r="C569" s="54" t="s">
        <v>91</v>
      </c>
      <c r="D569" s="54" t="n">
        <v>1</v>
      </c>
      <c r="E569" s="55" t="n">
        <v>28</v>
      </c>
      <c r="F569" s="56" t="n">
        <v>0</v>
      </c>
      <c r="G569" s="57" t="n">
        <f aca="false">D569*E569</f>
        <v>28</v>
      </c>
      <c r="H569" s="57" t="n">
        <f aca="false">G569*(1-F569)</f>
        <v>28</v>
      </c>
      <c r="I569" s="1" t="n">
        <f aca="false">MONTH(A569)</f>
        <v>4</v>
      </c>
      <c r="J569" s="57" t="n">
        <f aca="false">D569*INDEX(Справочник!$E$5:$E$16,MATCH(C569,Справочник!$A$5:$A$16,0))</f>
        <v>17.4</v>
      </c>
      <c r="K569" s="57" t="n">
        <f aca="false">D569*INDEX(Справочник!$F$5:$F$16,MATCH(C569,Справочник!$A$5:$A$16,0))</f>
        <v>7.9</v>
      </c>
    </row>
    <row r="570" customFormat="false" ht="15" hidden="false" customHeight="false" outlineLevel="0" collapsed="false">
      <c r="A570" s="53" t="n">
        <v>45773</v>
      </c>
      <c r="B570" s="54" t="s">
        <v>498</v>
      </c>
      <c r="C570" s="54" t="s">
        <v>80</v>
      </c>
      <c r="D570" s="54" t="n">
        <v>3</v>
      </c>
      <c r="E570" s="55" t="n">
        <v>9.9</v>
      </c>
      <c r="F570" s="56" t="n">
        <v>0</v>
      </c>
      <c r="G570" s="57" t="n">
        <f aca="false">D570*E570</f>
        <v>29.7</v>
      </c>
      <c r="H570" s="57" t="n">
        <f aca="false">G570*(1-F570)</f>
        <v>29.7</v>
      </c>
      <c r="I570" s="1" t="n">
        <f aca="false">MONTH(A570)</f>
        <v>4</v>
      </c>
      <c r="J570" s="57" t="n">
        <f aca="false">D570*INDEX(Справочник!$E$5:$E$16,MATCH(C570,Справочник!$A$5:$A$16,0))</f>
        <v>12.6</v>
      </c>
      <c r="K570" s="57" t="n">
        <f aca="false">D570*INDEX(Справочник!$F$5:$F$16,MATCH(C570,Справочник!$A$5:$A$16,0))</f>
        <v>2.7</v>
      </c>
    </row>
    <row r="571" customFormat="false" ht="15" hidden="false" customHeight="false" outlineLevel="0" collapsed="false">
      <c r="A571" s="53" t="n">
        <v>45773</v>
      </c>
      <c r="B571" s="54" t="s">
        <v>498</v>
      </c>
      <c r="C571" s="54" t="s">
        <v>85</v>
      </c>
      <c r="D571" s="54" t="n">
        <v>1</v>
      </c>
      <c r="E571" s="55" t="n">
        <v>6.9</v>
      </c>
      <c r="F571" s="56" t="n">
        <v>0</v>
      </c>
      <c r="G571" s="57" t="n">
        <f aca="false">D571*E571</f>
        <v>6.9</v>
      </c>
      <c r="H571" s="57" t="n">
        <f aca="false">G571*(1-F571)</f>
        <v>6.9</v>
      </c>
      <c r="I571" s="1" t="n">
        <f aca="false">MONTH(A571)</f>
        <v>4</v>
      </c>
      <c r="J571" s="57" t="n">
        <f aca="false">D571*INDEX(Справочник!$E$5:$E$16,MATCH(C571,Справочник!$A$5:$A$16,0))</f>
        <v>2.3</v>
      </c>
      <c r="K571" s="57" t="n">
        <f aca="false">D571*INDEX(Справочник!$F$5:$F$16,MATCH(C571,Справочник!$A$5:$A$16,0))</f>
        <v>0.7</v>
      </c>
    </row>
    <row r="572" customFormat="false" ht="15" hidden="false" customHeight="false" outlineLevel="0" collapsed="false">
      <c r="A572" s="53" t="n">
        <v>45773</v>
      </c>
      <c r="B572" s="54" t="s">
        <v>499</v>
      </c>
      <c r="C572" s="54" t="s">
        <v>81</v>
      </c>
      <c r="D572" s="54" t="n">
        <v>2</v>
      </c>
      <c r="E572" s="55" t="n">
        <v>29.9</v>
      </c>
      <c r="F572" s="56" t="n">
        <v>0</v>
      </c>
      <c r="G572" s="57" t="n">
        <f aca="false">D572*E572</f>
        <v>59.8</v>
      </c>
      <c r="H572" s="57" t="n">
        <f aca="false">G572*(1-F572)</f>
        <v>59.8</v>
      </c>
      <c r="I572" s="1" t="n">
        <f aca="false">MONTH(A572)</f>
        <v>4</v>
      </c>
      <c r="J572" s="57" t="n">
        <f aca="false">D572*INDEX(Справочник!$E$5:$E$16,MATCH(C572,Справочник!$A$5:$A$16,0))</f>
        <v>29.6</v>
      </c>
      <c r="K572" s="57" t="n">
        <f aca="false">D572*INDEX(Справочник!$F$5:$F$16,MATCH(C572,Справочник!$A$5:$A$16,0))</f>
        <v>4.8</v>
      </c>
    </row>
    <row r="573" customFormat="false" ht="15" hidden="false" customHeight="false" outlineLevel="0" collapsed="false">
      <c r="A573" s="53" t="n">
        <v>45773</v>
      </c>
      <c r="B573" s="54" t="s">
        <v>500</v>
      </c>
      <c r="C573" s="54" t="s">
        <v>87</v>
      </c>
      <c r="D573" s="54" t="n">
        <v>2</v>
      </c>
      <c r="E573" s="55" t="n">
        <v>5.9</v>
      </c>
      <c r="F573" s="56" t="n">
        <v>0</v>
      </c>
      <c r="G573" s="57" t="n">
        <f aca="false">D573*E573</f>
        <v>11.8</v>
      </c>
      <c r="H573" s="57" t="n">
        <f aca="false">G573*(1-F573)</f>
        <v>11.8</v>
      </c>
      <c r="I573" s="1" t="n">
        <f aca="false">MONTH(A573)</f>
        <v>4</v>
      </c>
      <c r="J573" s="57" t="n">
        <f aca="false">D573*INDEX(Справочник!$E$5:$E$16,MATCH(C573,Справочник!$A$5:$A$16,0))</f>
        <v>3.8</v>
      </c>
      <c r="K573" s="57" t="n">
        <f aca="false">D573*INDEX(Справочник!$F$5:$F$16,MATCH(C573,Справочник!$A$5:$A$16,0))</f>
        <v>1.4</v>
      </c>
    </row>
    <row r="574" customFormat="false" ht="15" hidden="false" customHeight="false" outlineLevel="0" collapsed="false">
      <c r="A574" s="53" t="n">
        <v>45773</v>
      </c>
      <c r="B574" s="54" t="s">
        <v>501</v>
      </c>
      <c r="C574" s="54" t="s">
        <v>90</v>
      </c>
      <c r="D574" s="54" t="n">
        <v>2</v>
      </c>
      <c r="E574" s="55" t="n">
        <v>4.5</v>
      </c>
      <c r="F574" s="56" t="n">
        <v>0</v>
      </c>
      <c r="G574" s="57" t="n">
        <f aca="false">D574*E574</f>
        <v>9</v>
      </c>
      <c r="H574" s="57" t="n">
        <f aca="false">G574*(1-F574)</f>
        <v>9</v>
      </c>
      <c r="I574" s="1" t="n">
        <f aca="false">MONTH(A574)</f>
        <v>4</v>
      </c>
      <c r="J574" s="57" t="n">
        <f aca="false">D574*INDEX(Справочник!$E$5:$E$16,MATCH(C574,Справочник!$A$5:$A$16,0))</f>
        <v>3.2</v>
      </c>
      <c r="K574" s="57" t="n">
        <f aca="false">D574*INDEX(Справочник!$F$5:$F$16,MATCH(C574,Справочник!$A$5:$A$16,0))</f>
        <v>5.8</v>
      </c>
    </row>
    <row r="575" customFormat="false" ht="15" hidden="false" customHeight="false" outlineLevel="0" collapsed="false">
      <c r="A575" s="53" t="n">
        <v>45774</v>
      </c>
      <c r="B575" s="54" t="s">
        <v>502</v>
      </c>
      <c r="C575" s="54" t="s">
        <v>90</v>
      </c>
      <c r="D575" s="54" t="n">
        <v>1</v>
      </c>
      <c r="E575" s="55" t="n">
        <v>4.5</v>
      </c>
      <c r="F575" s="56" t="n">
        <v>0</v>
      </c>
      <c r="G575" s="57" t="n">
        <f aca="false">D575*E575</f>
        <v>4.5</v>
      </c>
      <c r="H575" s="57" t="n">
        <f aca="false">G575*(1-F575)</f>
        <v>4.5</v>
      </c>
      <c r="I575" s="1" t="n">
        <f aca="false">MONTH(A575)</f>
        <v>4</v>
      </c>
      <c r="J575" s="57" t="n">
        <f aca="false">D575*INDEX(Справочник!$E$5:$E$16,MATCH(C575,Справочник!$A$5:$A$16,0))</f>
        <v>1.6</v>
      </c>
      <c r="K575" s="57" t="n">
        <f aca="false">D575*INDEX(Справочник!$F$5:$F$16,MATCH(C575,Справочник!$A$5:$A$16,0))</f>
        <v>2.9</v>
      </c>
    </row>
    <row r="576" customFormat="false" ht="15" hidden="false" customHeight="false" outlineLevel="0" collapsed="false">
      <c r="A576" s="53" t="n">
        <v>45775</v>
      </c>
      <c r="B576" s="54" t="s">
        <v>503</v>
      </c>
      <c r="C576" s="54" t="s">
        <v>85</v>
      </c>
      <c r="D576" s="54" t="n">
        <v>2</v>
      </c>
      <c r="E576" s="55" t="n">
        <v>6.9</v>
      </c>
      <c r="F576" s="56" t="n">
        <v>0</v>
      </c>
      <c r="G576" s="57" t="n">
        <f aca="false">D576*E576</f>
        <v>13.8</v>
      </c>
      <c r="H576" s="57" t="n">
        <f aca="false">G576*(1-F576)</f>
        <v>13.8</v>
      </c>
      <c r="I576" s="1" t="n">
        <f aca="false">MONTH(A576)</f>
        <v>4</v>
      </c>
      <c r="J576" s="57" t="n">
        <f aca="false">D576*INDEX(Справочник!$E$5:$E$16,MATCH(C576,Справочник!$A$5:$A$16,0))</f>
        <v>4.6</v>
      </c>
      <c r="K576" s="57" t="n">
        <f aca="false">D576*INDEX(Справочник!$F$5:$F$16,MATCH(C576,Справочник!$A$5:$A$16,0))</f>
        <v>1.4</v>
      </c>
    </row>
    <row r="577" customFormat="false" ht="15" hidden="false" customHeight="false" outlineLevel="0" collapsed="false">
      <c r="A577" s="53" t="n">
        <v>45775</v>
      </c>
      <c r="B577" s="54" t="s">
        <v>504</v>
      </c>
      <c r="C577" s="54" t="s">
        <v>80</v>
      </c>
      <c r="D577" s="54" t="n">
        <v>1</v>
      </c>
      <c r="E577" s="55" t="n">
        <v>9.9</v>
      </c>
      <c r="F577" s="56" t="n">
        <v>0</v>
      </c>
      <c r="G577" s="57" t="n">
        <f aca="false">D577*E577</f>
        <v>9.9</v>
      </c>
      <c r="H577" s="57" t="n">
        <f aca="false">G577*(1-F577)</f>
        <v>9.9</v>
      </c>
      <c r="I577" s="1" t="n">
        <f aca="false">MONTH(A577)</f>
        <v>4</v>
      </c>
      <c r="J577" s="57" t="n">
        <f aca="false">D577*INDEX(Справочник!$E$5:$E$16,MATCH(C577,Справочник!$A$5:$A$16,0))</f>
        <v>4.2</v>
      </c>
      <c r="K577" s="57" t="n">
        <f aca="false">D577*INDEX(Справочник!$F$5:$F$16,MATCH(C577,Справочник!$A$5:$A$16,0))</f>
        <v>0.9</v>
      </c>
    </row>
    <row r="578" customFormat="false" ht="15" hidden="false" customHeight="false" outlineLevel="0" collapsed="false">
      <c r="A578" s="53" t="n">
        <v>45775</v>
      </c>
      <c r="B578" s="54" t="s">
        <v>505</v>
      </c>
      <c r="C578" s="54" t="s">
        <v>85</v>
      </c>
      <c r="D578" s="54" t="n">
        <v>1</v>
      </c>
      <c r="E578" s="55" t="n">
        <v>6.9</v>
      </c>
      <c r="F578" s="56" t="n">
        <v>0</v>
      </c>
      <c r="G578" s="57" t="n">
        <f aca="false">D578*E578</f>
        <v>6.9</v>
      </c>
      <c r="H578" s="57" t="n">
        <f aca="false">G578*(1-F578)</f>
        <v>6.9</v>
      </c>
      <c r="I578" s="1" t="n">
        <f aca="false">MONTH(A578)</f>
        <v>4</v>
      </c>
      <c r="J578" s="57" t="n">
        <f aca="false">D578*INDEX(Справочник!$E$5:$E$16,MATCH(C578,Справочник!$A$5:$A$16,0))</f>
        <v>2.3</v>
      </c>
      <c r="K578" s="57" t="n">
        <f aca="false">D578*INDEX(Справочник!$F$5:$F$16,MATCH(C578,Справочник!$A$5:$A$16,0))</f>
        <v>0.7</v>
      </c>
    </row>
    <row r="579" customFormat="false" ht="15" hidden="false" customHeight="false" outlineLevel="0" collapsed="false">
      <c r="A579" s="53" t="n">
        <v>45775</v>
      </c>
      <c r="B579" s="54" t="s">
        <v>505</v>
      </c>
      <c r="C579" s="54" t="s">
        <v>88</v>
      </c>
      <c r="D579" s="54" t="n">
        <v>1</v>
      </c>
      <c r="E579" s="55" t="n">
        <v>39</v>
      </c>
      <c r="F579" s="56" t="n">
        <v>0</v>
      </c>
      <c r="G579" s="57" t="n">
        <f aca="false">D579*E579</f>
        <v>39</v>
      </c>
      <c r="H579" s="57" t="n">
        <f aca="false">G579*(1-F579)</f>
        <v>39</v>
      </c>
      <c r="I579" s="1" t="n">
        <f aca="false">MONTH(A579)</f>
        <v>4</v>
      </c>
      <c r="J579" s="57" t="n">
        <f aca="false">D579*INDEX(Справочник!$E$5:$E$16,MATCH(C579,Справочник!$A$5:$A$16,0))</f>
        <v>24</v>
      </c>
      <c r="K579" s="57" t="n">
        <f aca="false">D579*INDEX(Справочник!$F$5:$F$16,MATCH(C579,Справочник!$A$5:$A$16,0))</f>
        <v>4.2</v>
      </c>
    </row>
    <row r="580" customFormat="false" ht="15" hidden="false" customHeight="false" outlineLevel="0" collapsed="false">
      <c r="A580" s="53" t="n">
        <v>45775</v>
      </c>
      <c r="B580" s="54" t="s">
        <v>506</v>
      </c>
      <c r="C580" s="54" t="s">
        <v>83</v>
      </c>
      <c r="D580" s="54" t="n">
        <v>2</v>
      </c>
      <c r="E580" s="55" t="n">
        <v>11.5</v>
      </c>
      <c r="F580" s="56" t="n">
        <v>0</v>
      </c>
      <c r="G580" s="57" t="n">
        <f aca="false">D580*E580</f>
        <v>23</v>
      </c>
      <c r="H580" s="57" t="n">
        <f aca="false">G580*(1-F580)</f>
        <v>23</v>
      </c>
      <c r="I580" s="1" t="n">
        <f aca="false">MONTH(A580)</f>
        <v>4</v>
      </c>
      <c r="J580" s="57" t="n">
        <f aca="false">D580*INDEX(Справочник!$E$5:$E$16,MATCH(C580,Справочник!$A$5:$A$16,0))</f>
        <v>10.2</v>
      </c>
      <c r="K580" s="57" t="n">
        <f aca="false">D580*INDEX(Справочник!$F$5:$F$16,MATCH(C580,Справочник!$A$5:$A$16,0))</f>
        <v>1.8</v>
      </c>
    </row>
    <row r="581" customFormat="false" ht="15" hidden="false" customHeight="false" outlineLevel="0" collapsed="false">
      <c r="A581" s="53" t="n">
        <v>45775</v>
      </c>
      <c r="B581" s="54" t="s">
        <v>506</v>
      </c>
      <c r="C581" s="54" t="s">
        <v>85</v>
      </c>
      <c r="D581" s="54" t="n">
        <v>1</v>
      </c>
      <c r="E581" s="55" t="n">
        <v>6.9</v>
      </c>
      <c r="F581" s="56" t="n">
        <v>0</v>
      </c>
      <c r="G581" s="57" t="n">
        <f aca="false">D581*E581</f>
        <v>6.9</v>
      </c>
      <c r="H581" s="57" t="n">
        <f aca="false">G581*(1-F581)</f>
        <v>6.9</v>
      </c>
      <c r="I581" s="1" t="n">
        <f aca="false">MONTH(A581)</f>
        <v>4</v>
      </c>
      <c r="J581" s="57" t="n">
        <f aca="false">D581*INDEX(Справочник!$E$5:$E$16,MATCH(C581,Справочник!$A$5:$A$16,0))</f>
        <v>2.3</v>
      </c>
      <c r="K581" s="57" t="n">
        <f aca="false">D581*INDEX(Справочник!$F$5:$F$16,MATCH(C581,Справочник!$A$5:$A$16,0))</f>
        <v>0.7</v>
      </c>
    </row>
    <row r="582" customFormat="false" ht="15" hidden="false" customHeight="false" outlineLevel="0" collapsed="false">
      <c r="A582" s="53" t="n">
        <v>45776</v>
      </c>
      <c r="B582" s="54" t="s">
        <v>507</v>
      </c>
      <c r="C582" s="54" t="s">
        <v>80</v>
      </c>
      <c r="D582" s="54" t="n">
        <v>1</v>
      </c>
      <c r="E582" s="55" t="n">
        <v>9.9</v>
      </c>
      <c r="F582" s="56" t="n">
        <v>0</v>
      </c>
      <c r="G582" s="57" t="n">
        <f aca="false">D582*E582</f>
        <v>9.9</v>
      </c>
      <c r="H582" s="57" t="n">
        <f aca="false">G582*(1-F582)</f>
        <v>9.9</v>
      </c>
      <c r="I582" s="1" t="n">
        <f aca="false">MONTH(A582)</f>
        <v>4</v>
      </c>
      <c r="J582" s="57" t="n">
        <f aca="false">D582*INDEX(Справочник!$E$5:$E$16,MATCH(C582,Справочник!$A$5:$A$16,0))</f>
        <v>4.2</v>
      </c>
      <c r="K582" s="57" t="n">
        <f aca="false">D582*INDEX(Справочник!$F$5:$F$16,MATCH(C582,Справочник!$A$5:$A$16,0))</f>
        <v>0.9</v>
      </c>
    </row>
    <row r="583" customFormat="false" ht="15" hidden="false" customHeight="false" outlineLevel="0" collapsed="false">
      <c r="A583" s="53" t="n">
        <v>45776</v>
      </c>
      <c r="B583" s="54" t="s">
        <v>507</v>
      </c>
      <c r="C583" s="54" t="s">
        <v>83</v>
      </c>
      <c r="D583" s="54" t="n">
        <v>2</v>
      </c>
      <c r="E583" s="55" t="n">
        <v>11.5</v>
      </c>
      <c r="F583" s="56" t="n">
        <v>0</v>
      </c>
      <c r="G583" s="57" t="n">
        <f aca="false">D583*E583</f>
        <v>23</v>
      </c>
      <c r="H583" s="57" t="n">
        <f aca="false">G583*(1-F583)</f>
        <v>23</v>
      </c>
      <c r="I583" s="1" t="n">
        <f aca="false">MONTH(A583)</f>
        <v>4</v>
      </c>
      <c r="J583" s="57" t="n">
        <f aca="false">D583*INDEX(Справочник!$E$5:$E$16,MATCH(C583,Справочник!$A$5:$A$16,0))</f>
        <v>10.2</v>
      </c>
      <c r="K583" s="57" t="n">
        <f aca="false">D583*INDEX(Справочник!$F$5:$F$16,MATCH(C583,Справочник!$A$5:$A$16,0))</f>
        <v>1.8</v>
      </c>
    </row>
    <row r="584" customFormat="false" ht="15" hidden="false" customHeight="false" outlineLevel="0" collapsed="false">
      <c r="A584" s="53" t="n">
        <v>45776</v>
      </c>
      <c r="B584" s="54" t="s">
        <v>508</v>
      </c>
      <c r="C584" s="54" t="s">
        <v>85</v>
      </c>
      <c r="D584" s="54" t="n">
        <v>2</v>
      </c>
      <c r="E584" s="55" t="n">
        <v>6.9</v>
      </c>
      <c r="F584" s="56" t="n">
        <v>0</v>
      </c>
      <c r="G584" s="57" t="n">
        <f aca="false">D584*E584</f>
        <v>13.8</v>
      </c>
      <c r="H584" s="57" t="n">
        <f aca="false">G584*(1-F584)</f>
        <v>13.8</v>
      </c>
      <c r="I584" s="1" t="n">
        <f aca="false">MONTH(A584)</f>
        <v>4</v>
      </c>
      <c r="J584" s="57" t="n">
        <f aca="false">D584*INDEX(Справочник!$E$5:$E$16,MATCH(C584,Справочник!$A$5:$A$16,0))</f>
        <v>4.6</v>
      </c>
      <c r="K584" s="57" t="n">
        <f aca="false">D584*INDEX(Справочник!$F$5:$F$16,MATCH(C584,Справочник!$A$5:$A$16,0))</f>
        <v>1.4</v>
      </c>
    </row>
    <row r="585" customFormat="false" ht="15" hidden="false" customHeight="false" outlineLevel="0" collapsed="false">
      <c r="A585" s="53" t="n">
        <v>45776</v>
      </c>
      <c r="B585" s="54" t="s">
        <v>509</v>
      </c>
      <c r="C585" s="54" t="s">
        <v>81</v>
      </c>
      <c r="D585" s="54" t="n">
        <v>1</v>
      </c>
      <c r="E585" s="55" t="n">
        <v>29.9</v>
      </c>
      <c r="F585" s="56" t="n">
        <v>0</v>
      </c>
      <c r="G585" s="57" t="n">
        <f aca="false">D585*E585</f>
        <v>29.9</v>
      </c>
      <c r="H585" s="57" t="n">
        <f aca="false">G585*(1-F585)</f>
        <v>29.9</v>
      </c>
      <c r="I585" s="1" t="n">
        <f aca="false">MONTH(A585)</f>
        <v>4</v>
      </c>
      <c r="J585" s="57" t="n">
        <f aca="false">D585*INDEX(Справочник!$E$5:$E$16,MATCH(C585,Справочник!$A$5:$A$16,0))</f>
        <v>14.8</v>
      </c>
      <c r="K585" s="57" t="n">
        <f aca="false">D585*INDEX(Справочник!$F$5:$F$16,MATCH(C585,Справочник!$A$5:$A$16,0))</f>
        <v>2.4</v>
      </c>
    </row>
    <row r="586" customFormat="false" ht="15" hidden="false" customHeight="false" outlineLevel="0" collapsed="false">
      <c r="A586" s="53" t="n">
        <v>45777</v>
      </c>
      <c r="B586" s="54" t="s">
        <v>510</v>
      </c>
      <c r="C586" s="54" t="s">
        <v>83</v>
      </c>
      <c r="D586" s="54" t="n">
        <v>1</v>
      </c>
      <c r="E586" s="55" t="n">
        <v>11.5</v>
      </c>
      <c r="F586" s="56" t="n">
        <v>0</v>
      </c>
      <c r="G586" s="57" t="n">
        <f aca="false">D586*E586</f>
        <v>11.5</v>
      </c>
      <c r="H586" s="57" t="n">
        <f aca="false">G586*(1-F586)</f>
        <v>11.5</v>
      </c>
      <c r="I586" s="1" t="n">
        <f aca="false">MONTH(A586)</f>
        <v>4</v>
      </c>
      <c r="J586" s="57" t="n">
        <f aca="false">D586*INDEX(Справочник!$E$5:$E$16,MATCH(C586,Справочник!$A$5:$A$16,0))</f>
        <v>5.1</v>
      </c>
      <c r="K586" s="57" t="n">
        <f aca="false">D586*INDEX(Справочник!$F$5:$F$16,MATCH(C586,Справочник!$A$5:$A$16,0))</f>
        <v>0.9</v>
      </c>
    </row>
    <row r="587" customFormat="false" ht="15" hidden="false" customHeight="false" outlineLevel="0" collapsed="false">
      <c r="A587" s="53" t="n">
        <v>45777</v>
      </c>
      <c r="B587" s="54" t="s">
        <v>510</v>
      </c>
      <c r="C587" s="54" t="s">
        <v>80</v>
      </c>
      <c r="D587" s="54" t="n">
        <v>1</v>
      </c>
      <c r="E587" s="55" t="n">
        <v>9.9</v>
      </c>
      <c r="F587" s="56" t="n">
        <v>0</v>
      </c>
      <c r="G587" s="57" t="n">
        <f aca="false">D587*E587</f>
        <v>9.9</v>
      </c>
      <c r="H587" s="57" t="n">
        <f aca="false">G587*(1-F587)</f>
        <v>9.9</v>
      </c>
      <c r="I587" s="1" t="n">
        <f aca="false">MONTH(A587)</f>
        <v>4</v>
      </c>
      <c r="J587" s="57" t="n">
        <f aca="false">D587*INDEX(Справочник!$E$5:$E$16,MATCH(C587,Справочник!$A$5:$A$16,0))</f>
        <v>4.2</v>
      </c>
      <c r="K587" s="57" t="n">
        <f aca="false">D587*INDEX(Справочник!$F$5:$F$16,MATCH(C587,Справочник!$A$5:$A$16,0))</f>
        <v>0.9</v>
      </c>
    </row>
    <row r="588" customFormat="false" ht="15" hidden="false" customHeight="false" outlineLevel="0" collapsed="false">
      <c r="A588" s="53" t="n">
        <v>45777</v>
      </c>
      <c r="B588" s="54" t="s">
        <v>511</v>
      </c>
      <c r="C588" s="54" t="s">
        <v>85</v>
      </c>
      <c r="D588" s="54" t="n">
        <v>1</v>
      </c>
      <c r="E588" s="55" t="n">
        <v>6.9</v>
      </c>
      <c r="F588" s="56" t="n">
        <v>0</v>
      </c>
      <c r="G588" s="57" t="n">
        <f aca="false">D588*E588</f>
        <v>6.9</v>
      </c>
      <c r="H588" s="57" t="n">
        <f aca="false">G588*(1-F588)</f>
        <v>6.9</v>
      </c>
      <c r="I588" s="1" t="n">
        <f aca="false">MONTH(A588)</f>
        <v>4</v>
      </c>
      <c r="J588" s="57" t="n">
        <f aca="false">D588*INDEX(Справочник!$E$5:$E$16,MATCH(C588,Справочник!$A$5:$A$16,0))</f>
        <v>2.3</v>
      </c>
      <c r="K588" s="57" t="n">
        <f aca="false">D588*INDEX(Справочник!$F$5:$F$16,MATCH(C588,Справочник!$A$5:$A$16,0))</f>
        <v>0.7</v>
      </c>
    </row>
    <row r="589" customFormat="false" ht="15" hidden="false" customHeight="false" outlineLevel="0" collapsed="false">
      <c r="A589" s="53" t="n">
        <v>45777</v>
      </c>
      <c r="B589" s="54" t="s">
        <v>512</v>
      </c>
      <c r="C589" s="54" t="s">
        <v>86</v>
      </c>
      <c r="D589" s="54" t="n">
        <v>2</v>
      </c>
      <c r="E589" s="55" t="n">
        <v>7.5</v>
      </c>
      <c r="F589" s="56" t="n">
        <v>0</v>
      </c>
      <c r="G589" s="57" t="n">
        <f aca="false">D589*E589</f>
        <v>15</v>
      </c>
      <c r="H589" s="57" t="n">
        <f aca="false">G589*(1-F589)</f>
        <v>15</v>
      </c>
      <c r="I589" s="1" t="n">
        <f aca="false">MONTH(A589)</f>
        <v>4</v>
      </c>
      <c r="J589" s="57" t="n">
        <f aca="false">D589*INDEX(Справочник!$E$5:$E$16,MATCH(C589,Справочник!$A$5:$A$16,0))</f>
        <v>5.2</v>
      </c>
      <c r="K589" s="57" t="n">
        <f aca="false">D589*INDEX(Справочник!$F$5:$F$16,MATCH(C589,Справочник!$A$5:$A$16,0))</f>
        <v>1.4</v>
      </c>
    </row>
    <row r="590" customFormat="false" ht="15" hidden="false" customHeight="false" outlineLevel="0" collapsed="false">
      <c r="A590" s="53" t="n">
        <v>45777</v>
      </c>
      <c r="B590" s="54" t="s">
        <v>513</v>
      </c>
      <c r="C590" s="54" t="s">
        <v>85</v>
      </c>
      <c r="D590" s="54" t="n">
        <v>2</v>
      </c>
      <c r="E590" s="55" t="n">
        <v>6.9</v>
      </c>
      <c r="F590" s="56" t="n">
        <v>0</v>
      </c>
      <c r="G590" s="57" t="n">
        <f aca="false">D590*E590</f>
        <v>13.8</v>
      </c>
      <c r="H590" s="57" t="n">
        <f aca="false">G590*(1-F590)</f>
        <v>13.8</v>
      </c>
      <c r="I590" s="1" t="n">
        <f aca="false">MONTH(A590)</f>
        <v>4</v>
      </c>
      <c r="J590" s="57" t="n">
        <f aca="false">D590*INDEX(Справочник!$E$5:$E$16,MATCH(C590,Справочник!$A$5:$A$16,0))</f>
        <v>4.6</v>
      </c>
      <c r="K590" s="57" t="n">
        <f aca="false">D590*INDEX(Справочник!$F$5:$F$16,MATCH(C590,Справочник!$A$5:$A$16,0))</f>
        <v>1.4</v>
      </c>
    </row>
    <row r="591" customFormat="false" ht="15" hidden="false" customHeight="false" outlineLevel="0" collapsed="false">
      <c r="A591" s="53" t="n">
        <v>45777</v>
      </c>
      <c r="B591" s="54" t="s">
        <v>513</v>
      </c>
      <c r="C591" s="54" t="s">
        <v>83</v>
      </c>
      <c r="D591" s="54" t="n">
        <v>1</v>
      </c>
      <c r="E591" s="55" t="n">
        <v>11.5</v>
      </c>
      <c r="F591" s="56" t="n">
        <v>0</v>
      </c>
      <c r="G591" s="57" t="n">
        <f aca="false">D591*E591</f>
        <v>11.5</v>
      </c>
      <c r="H591" s="57" t="n">
        <f aca="false">G591*(1-F591)</f>
        <v>11.5</v>
      </c>
      <c r="I591" s="1" t="n">
        <f aca="false">MONTH(A591)</f>
        <v>4</v>
      </c>
      <c r="J591" s="57" t="n">
        <f aca="false">D591*INDEX(Справочник!$E$5:$E$16,MATCH(C591,Справочник!$A$5:$A$16,0))</f>
        <v>5.1</v>
      </c>
      <c r="K591" s="57" t="n">
        <f aca="false">D591*INDEX(Справочник!$F$5:$F$16,MATCH(C591,Справочник!$A$5:$A$16,0))</f>
        <v>0.9</v>
      </c>
    </row>
    <row r="592" customFormat="false" ht="15" hidden="false" customHeight="false" outlineLevel="0" collapsed="false">
      <c r="A592" s="53" t="n">
        <v>45777</v>
      </c>
      <c r="B592" s="54" t="s">
        <v>513</v>
      </c>
      <c r="C592" s="54" t="s">
        <v>84</v>
      </c>
      <c r="D592" s="54" t="n">
        <v>2</v>
      </c>
      <c r="E592" s="55" t="n">
        <v>10.5</v>
      </c>
      <c r="F592" s="56" t="n">
        <v>0</v>
      </c>
      <c r="G592" s="57" t="n">
        <f aca="false">D592*E592</f>
        <v>21</v>
      </c>
      <c r="H592" s="57" t="n">
        <f aca="false">G592*(1-F592)</f>
        <v>21</v>
      </c>
      <c r="I592" s="1" t="n">
        <f aca="false">MONTH(A592)</f>
        <v>4</v>
      </c>
      <c r="J592" s="57" t="n">
        <f aca="false">D592*INDEX(Справочник!$E$5:$E$16,MATCH(C592,Справочник!$A$5:$A$16,0))</f>
        <v>9.4</v>
      </c>
      <c r="K592" s="57" t="n">
        <f aca="false">D592*INDEX(Справочник!$F$5:$F$16,MATCH(C592,Справочник!$A$5:$A$16,0))</f>
        <v>1.8</v>
      </c>
    </row>
    <row r="593" customFormat="false" ht="15" hidden="false" customHeight="false" outlineLevel="0" collapsed="false">
      <c r="A593" s="53" t="n">
        <v>45777</v>
      </c>
      <c r="B593" s="54" t="s">
        <v>514</v>
      </c>
      <c r="C593" s="54" t="s">
        <v>83</v>
      </c>
      <c r="D593" s="54" t="n">
        <v>3</v>
      </c>
      <c r="E593" s="55" t="n">
        <v>11.5</v>
      </c>
      <c r="F593" s="56" t="n">
        <v>0</v>
      </c>
      <c r="G593" s="57" t="n">
        <f aca="false">D593*E593</f>
        <v>34.5</v>
      </c>
      <c r="H593" s="57" t="n">
        <f aca="false">G593*(1-F593)</f>
        <v>34.5</v>
      </c>
      <c r="I593" s="1" t="n">
        <f aca="false">MONTH(A593)</f>
        <v>4</v>
      </c>
      <c r="J593" s="57" t="n">
        <f aca="false">D593*INDEX(Справочник!$E$5:$E$16,MATCH(C593,Справочник!$A$5:$A$16,0))</f>
        <v>15.3</v>
      </c>
      <c r="K593" s="57" t="n">
        <f aca="false">D593*INDEX(Справочник!$F$5:$F$16,MATCH(C593,Справочник!$A$5:$A$16,0))</f>
        <v>2.7</v>
      </c>
    </row>
    <row r="594" customFormat="false" ht="15" hidden="false" customHeight="false" outlineLevel="0" collapsed="false">
      <c r="A594" s="53" t="n">
        <v>45778</v>
      </c>
      <c r="B594" s="54" t="s">
        <v>515</v>
      </c>
      <c r="C594" s="54" t="s">
        <v>85</v>
      </c>
      <c r="D594" s="54" t="n">
        <v>1</v>
      </c>
      <c r="E594" s="55" t="n">
        <v>6.9</v>
      </c>
      <c r="F594" s="56" t="n">
        <v>0</v>
      </c>
      <c r="G594" s="57" t="n">
        <f aca="false">D594*E594</f>
        <v>6.9</v>
      </c>
      <c r="H594" s="57" t="n">
        <f aca="false">G594*(1-F594)</f>
        <v>6.9</v>
      </c>
      <c r="I594" s="1" t="n">
        <f aca="false">MONTH(A594)</f>
        <v>5</v>
      </c>
      <c r="J594" s="57" t="n">
        <f aca="false">D594*INDEX(Справочник!$E$5:$E$16,MATCH(C594,Справочник!$A$5:$A$16,0))</f>
        <v>2.3</v>
      </c>
      <c r="K594" s="57" t="n">
        <f aca="false">D594*INDEX(Справочник!$F$5:$F$16,MATCH(C594,Справочник!$A$5:$A$16,0))</f>
        <v>0.7</v>
      </c>
    </row>
    <row r="595" customFormat="false" ht="15" hidden="false" customHeight="false" outlineLevel="0" collapsed="false">
      <c r="A595" s="53" t="n">
        <v>45778</v>
      </c>
      <c r="B595" s="54" t="s">
        <v>516</v>
      </c>
      <c r="C595" s="54" t="s">
        <v>84</v>
      </c>
      <c r="D595" s="54" t="n">
        <v>1</v>
      </c>
      <c r="E595" s="55" t="n">
        <v>10.5</v>
      </c>
      <c r="F595" s="56" t="n">
        <v>0</v>
      </c>
      <c r="G595" s="57" t="n">
        <f aca="false">D595*E595</f>
        <v>10.5</v>
      </c>
      <c r="H595" s="57" t="n">
        <f aca="false">G595*(1-F595)</f>
        <v>10.5</v>
      </c>
      <c r="I595" s="1" t="n">
        <f aca="false">MONTH(A595)</f>
        <v>5</v>
      </c>
      <c r="J595" s="57" t="n">
        <f aca="false">D595*INDEX(Справочник!$E$5:$E$16,MATCH(C595,Справочник!$A$5:$A$16,0))</f>
        <v>4.7</v>
      </c>
      <c r="K595" s="57" t="n">
        <f aca="false">D595*INDEX(Справочник!$F$5:$F$16,MATCH(C595,Справочник!$A$5:$A$16,0))</f>
        <v>0.9</v>
      </c>
    </row>
    <row r="596" customFormat="false" ht="15" hidden="false" customHeight="false" outlineLevel="0" collapsed="false">
      <c r="A596" s="53" t="n">
        <v>45778</v>
      </c>
      <c r="B596" s="54" t="s">
        <v>516</v>
      </c>
      <c r="C596" s="54" t="s">
        <v>83</v>
      </c>
      <c r="D596" s="54" t="n">
        <v>2</v>
      </c>
      <c r="E596" s="55" t="n">
        <v>11.5</v>
      </c>
      <c r="F596" s="56" t="n">
        <v>0</v>
      </c>
      <c r="G596" s="57" t="n">
        <f aca="false">D596*E596</f>
        <v>23</v>
      </c>
      <c r="H596" s="57" t="n">
        <f aca="false">G596*(1-F596)</f>
        <v>23</v>
      </c>
      <c r="I596" s="1" t="n">
        <f aca="false">MONTH(A596)</f>
        <v>5</v>
      </c>
      <c r="J596" s="57" t="n">
        <f aca="false">D596*INDEX(Справочник!$E$5:$E$16,MATCH(C596,Справочник!$A$5:$A$16,0))</f>
        <v>10.2</v>
      </c>
      <c r="K596" s="57" t="n">
        <f aca="false">D596*INDEX(Справочник!$F$5:$F$16,MATCH(C596,Справочник!$A$5:$A$16,0))</f>
        <v>1.8</v>
      </c>
    </row>
    <row r="597" customFormat="false" ht="15" hidden="false" customHeight="false" outlineLevel="0" collapsed="false">
      <c r="A597" s="53" t="n">
        <v>45778</v>
      </c>
      <c r="B597" s="54" t="s">
        <v>517</v>
      </c>
      <c r="C597" s="54" t="s">
        <v>87</v>
      </c>
      <c r="D597" s="54" t="n">
        <v>2</v>
      </c>
      <c r="E597" s="55" t="n">
        <v>5.9</v>
      </c>
      <c r="F597" s="56" t="n">
        <v>0</v>
      </c>
      <c r="G597" s="57" t="n">
        <f aca="false">D597*E597</f>
        <v>11.8</v>
      </c>
      <c r="H597" s="57" t="n">
        <f aca="false">G597*(1-F597)</f>
        <v>11.8</v>
      </c>
      <c r="I597" s="1" t="n">
        <f aca="false">MONTH(A597)</f>
        <v>5</v>
      </c>
      <c r="J597" s="57" t="n">
        <f aca="false">D597*INDEX(Справочник!$E$5:$E$16,MATCH(C597,Справочник!$A$5:$A$16,0))</f>
        <v>3.8</v>
      </c>
      <c r="K597" s="57" t="n">
        <f aca="false">D597*INDEX(Справочник!$F$5:$F$16,MATCH(C597,Справочник!$A$5:$A$16,0))</f>
        <v>1.4</v>
      </c>
    </row>
    <row r="598" customFormat="false" ht="15" hidden="false" customHeight="false" outlineLevel="0" collapsed="false">
      <c r="A598" s="53" t="n">
        <v>45778</v>
      </c>
      <c r="B598" s="54" t="s">
        <v>518</v>
      </c>
      <c r="C598" s="54" t="s">
        <v>91</v>
      </c>
      <c r="D598" s="54" t="n">
        <v>1</v>
      </c>
      <c r="E598" s="55" t="n">
        <v>28</v>
      </c>
      <c r="F598" s="56" t="n">
        <v>0.2</v>
      </c>
      <c r="G598" s="57" t="n">
        <f aca="false">D598*E598</f>
        <v>28</v>
      </c>
      <c r="H598" s="57" t="n">
        <f aca="false">G598*(1-F598)</f>
        <v>22.4</v>
      </c>
      <c r="I598" s="1" t="n">
        <f aca="false">MONTH(A598)</f>
        <v>5</v>
      </c>
      <c r="J598" s="57" t="n">
        <f aca="false">D598*INDEX(Справочник!$E$5:$E$16,MATCH(C598,Справочник!$A$5:$A$16,0))</f>
        <v>17.4</v>
      </c>
      <c r="K598" s="57" t="n">
        <f aca="false">D598*INDEX(Справочник!$F$5:$F$16,MATCH(C598,Справочник!$A$5:$A$16,0))</f>
        <v>7.9</v>
      </c>
    </row>
    <row r="599" customFormat="false" ht="15" hidden="false" customHeight="false" outlineLevel="0" collapsed="false">
      <c r="A599" s="53" t="n">
        <v>45779</v>
      </c>
      <c r="B599" s="54" t="s">
        <v>519</v>
      </c>
      <c r="C599" s="54" t="s">
        <v>83</v>
      </c>
      <c r="D599" s="54" t="n">
        <v>1</v>
      </c>
      <c r="E599" s="55" t="n">
        <v>11.5</v>
      </c>
      <c r="F599" s="56" t="n">
        <v>0</v>
      </c>
      <c r="G599" s="57" t="n">
        <f aca="false">D599*E599</f>
        <v>11.5</v>
      </c>
      <c r="H599" s="57" t="n">
        <f aca="false">G599*(1-F599)</f>
        <v>11.5</v>
      </c>
      <c r="I599" s="1" t="n">
        <f aca="false">MONTH(A599)</f>
        <v>5</v>
      </c>
      <c r="J599" s="57" t="n">
        <f aca="false">D599*INDEX(Справочник!$E$5:$E$16,MATCH(C599,Справочник!$A$5:$A$16,0))</f>
        <v>5.1</v>
      </c>
      <c r="K599" s="57" t="n">
        <f aca="false">D599*INDEX(Справочник!$F$5:$F$16,MATCH(C599,Справочник!$A$5:$A$16,0))</f>
        <v>0.9</v>
      </c>
    </row>
    <row r="600" customFormat="false" ht="15" hidden="false" customHeight="false" outlineLevel="0" collapsed="false">
      <c r="A600" s="53" t="n">
        <v>45779</v>
      </c>
      <c r="B600" s="54" t="s">
        <v>519</v>
      </c>
      <c r="C600" s="54" t="s">
        <v>80</v>
      </c>
      <c r="D600" s="54" t="n">
        <v>1</v>
      </c>
      <c r="E600" s="55" t="n">
        <v>9.9</v>
      </c>
      <c r="F600" s="56" t="n">
        <v>0</v>
      </c>
      <c r="G600" s="57" t="n">
        <f aca="false">D600*E600</f>
        <v>9.9</v>
      </c>
      <c r="H600" s="57" t="n">
        <f aca="false">G600*(1-F600)</f>
        <v>9.9</v>
      </c>
      <c r="I600" s="1" t="n">
        <f aca="false">MONTH(A600)</f>
        <v>5</v>
      </c>
      <c r="J600" s="57" t="n">
        <f aca="false">D600*INDEX(Справочник!$E$5:$E$16,MATCH(C600,Справочник!$A$5:$A$16,0))</f>
        <v>4.2</v>
      </c>
      <c r="K600" s="57" t="n">
        <f aca="false">D600*INDEX(Справочник!$F$5:$F$16,MATCH(C600,Справочник!$A$5:$A$16,0))</f>
        <v>0.9</v>
      </c>
    </row>
    <row r="601" customFormat="false" ht="15" hidden="false" customHeight="false" outlineLevel="0" collapsed="false">
      <c r="A601" s="53" t="n">
        <v>45779</v>
      </c>
      <c r="B601" s="54" t="s">
        <v>520</v>
      </c>
      <c r="C601" s="54" t="s">
        <v>81</v>
      </c>
      <c r="D601" s="54" t="n">
        <v>3</v>
      </c>
      <c r="E601" s="55" t="n">
        <v>29.9</v>
      </c>
      <c r="F601" s="56" t="n">
        <v>0</v>
      </c>
      <c r="G601" s="57" t="n">
        <f aca="false">D601*E601</f>
        <v>89.7</v>
      </c>
      <c r="H601" s="57" t="n">
        <f aca="false">G601*(1-F601)</f>
        <v>89.7</v>
      </c>
      <c r="I601" s="1" t="n">
        <f aca="false">MONTH(A601)</f>
        <v>5</v>
      </c>
      <c r="J601" s="57" t="n">
        <f aca="false">D601*INDEX(Справочник!$E$5:$E$16,MATCH(C601,Справочник!$A$5:$A$16,0))</f>
        <v>44.4</v>
      </c>
      <c r="K601" s="57" t="n">
        <f aca="false">D601*INDEX(Справочник!$F$5:$F$16,MATCH(C601,Справочник!$A$5:$A$16,0))</f>
        <v>7.2</v>
      </c>
    </row>
    <row r="602" customFormat="false" ht="15" hidden="false" customHeight="false" outlineLevel="0" collapsed="false">
      <c r="A602" s="53" t="n">
        <v>45779</v>
      </c>
      <c r="B602" s="54" t="s">
        <v>521</v>
      </c>
      <c r="C602" s="54" t="s">
        <v>83</v>
      </c>
      <c r="D602" s="54" t="n">
        <v>3</v>
      </c>
      <c r="E602" s="55" t="n">
        <v>11.5</v>
      </c>
      <c r="F602" s="56" t="n">
        <v>0</v>
      </c>
      <c r="G602" s="57" t="n">
        <f aca="false">D602*E602</f>
        <v>34.5</v>
      </c>
      <c r="H602" s="57" t="n">
        <f aca="false">G602*(1-F602)</f>
        <v>34.5</v>
      </c>
      <c r="I602" s="1" t="n">
        <f aca="false">MONTH(A602)</f>
        <v>5</v>
      </c>
      <c r="J602" s="57" t="n">
        <f aca="false">D602*INDEX(Справочник!$E$5:$E$16,MATCH(C602,Справочник!$A$5:$A$16,0))</f>
        <v>15.3</v>
      </c>
      <c r="K602" s="57" t="n">
        <f aca="false">D602*INDEX(Справочник!$F$5:$F$16,MATCH(C602,Справочник!$A$5:$A$16,0))</f>
        <v>2.7</v>
      </c>
    </row>
    <row r="603" customFormat="false" ht="15" hidden="false" customHeight="false" outlineLevel="0" collapsed="false">
      <c r="A603" s="53" t="n">
        <v>45779</v>
      </c>
      <c r="B603" s="54" t="s">
        <v>521</v>
      </c>
      <c r="C603" s="54" t="s">
        <v>90</v>
      </c>
      <c r="D603" s="54" t="n">
        <v>1</v>
      </c>
      <c r="E603" s="55" t="n">
        <v>4.5</v>
      </c>
      <c r="F603" s="56" t="n">
        <v>0</v>
      </c>
      <c r="G603" s="57" t="n">
        <f aca="false">D603*E603</f>
        <v>4.5</v>
      </c>
      <c r="H603" s="57" t="n">
        <f aca="false">G603*(1-F603)</f>
        <v>4.5</v>
      </c>
      <c r="I603" s="1" t="n">
        <f aca="false">MONTH(A603)</f>
        <v>5</v>
      </c>
      <c r="J603" s="57" t="n">
        <f aca="false">D603*INDEX(Справочник!$E$5:$E$16,MATCH(C603,Справочник!$A$5:$A$16,0))</f>
        <v>1.6</v>
      </c>
      <c r="K603" s="57" t="n">
        <f aca="false">D603*INDEX(Справочник!$F$5:$F$16,MATCH(C603,Справочник!$A$5:$A$16,0))</f>
        <v>2.9</v>
      </c>
    </row>
    <row r="604" customFormat="false" ht="15" hidden="false" customHeight="false" outlineLevel="0" collapsed="false">
      <c r="A604" s="53" t="n">
        <v>45779</v>
      </c>
      <c r="B604" s="54" t="s">
        <v>522</v>
      </c>
      <c r="C604" s="54" t="s">
        <v>83</v>
      </c>
      <c r="D604" s="54" t="n">
        <v>1</v>
      </c>
      <c r="E604" s="55" t="n">
        <v>11.5</v>
      </c>
      <c r="F604" s="56" t="n">
        <v>0</v>
      </c>
      <c r="G604" s="57" t="n">
        <f aca="false">D604*E604</f>
        <v>11.5</v>
      </c>
      <c r="H604" s="57" t="n">
        <f aca="false">G604*(1-F604)</f>
        <v>11.5</v>
      </c>
      <c r="I604" s="1" t="n">
        <f aca="false">MONTH(A604)</f>
        <v>5</v>
      </c>
      <c r="J604" s="57" t="n">
        <f aca="false">D604*INDEX(Справочник!$E$5:$E$16,MATCH(C604,Справочник!$A$5:$A$16,0))</f>
        <v>5.1</v>
      </c>
      <c r="K604" s="57" t="n">
        <f aca="false">D604*INDEX(Справочник!$F$5:$F$16,MATCH(C604,Справочник!$A$5:$A$16,0))</f>
        <v>0.9</v>
      </c>
    </row>
    <row r="605" customFormat="false" ht="15" hidden="false" customHeight="false" outlineLevel="0" collapsed="false">
      <c r="A605" s="53" t="n">
        <v>45779</v>
      </c>
      <c r="B605" s="54" t="s">
        <v>522</v>
      </c>
      <c r="C605" s="54" t="s">
        <v>80</v>
      </c>
      <c r="D605" s="54" t="n">
        <v>1</v>
      </c>
      <c r="E605" s="55" t="n">
        <v>9.9</v>
      </c>
      <c r="F605" s="56" t="n">
        <v>0</v>
      </c>
      <c r="G605" s="57" t="n">
        <f aca="false">D605*E605</f>
        <v>9.9</v>
      </c>
      <c r="H605" s="57" t="n">
        <f aca="false">G605*(1-F605)</f>
        <v>9.9</v>
      </c>
      <c r="I605" s="1" t="n">
        <f aca="false">MONTH(A605)</f>
        <v>5</v>
      </c>
      <c r="J605" s="57" t="n">
        <f aca="false">D605*INDEX(Справочник!$E$5:$E$16,MATCH(C605,Справочник!$A$5:$A$16,0))</f>
        <v>4.2</v>
      </c>
      <c r="K605" s="57" t="n">
        <f aca="false">D605*INDEX(Справочник!$F$5:$F$16,MATCH(C605,Справочник!$A$5:$A$16,0))</f>
        <v>0.9</v>
      </c>
    </row>
    <row r="606" customFormat="false" ht="15" hidden="false" customHeight="false" outlineLevel="0" collapsed="false">
      <c r="A606" s="53" t="n">
        <v>45779</v>
      </c>
      <c r="B606" s="54" t="s">
        <v>523</v>
      </c>
      <c r="C606" s="54" t="s">
        <v>91</v>
      </c>
      <c r="D606" s="54" t="n">
        <v>1</v>
      </c>
      <c r="E606" s="55" t="n">
        <v>28</v>
      </c>
      <c r="F606" s="56" t="n">
        <v>0.2</v>
      </c>
      <c r="G606" s="57" t="n">
        <f aca="false">D606*E606</f>
        <v>28</v>
      </c>
      <c r="H606" s="57" t="n">
        <f aca="false">G606*(1-F606)</f>
        <v>22.4</v>
      </c>
      <c r="I606" s="1" t="n">
        <f aca="false">MONTH(A606)</f>
        <v>5</v>
      </c>
      <c r="J606" s="57" t="n">
        <f aca="false">D606*INDEX(Справочник!$E$5:$E$16,MATCH(C606,Справочник!$A$5:$A$16,0))</f>
        <v>17.4</v>
      </c>
      <c r="K606" s="57" t="n">
        <f aca="false">D606*INDEX(Справочник!$F$5:$F$16,MATCH(C606,Справочник!$A$5:$A$16,0))</f>
        <v>7.9</v>
      </c>
    </row>
    <row r="607" customFormat="false" ht="15" hidden="false" customHeight="false" outlineLevel="0" collapsed="false">
      <c r="A607" s="53" t="n">
        <v>45780</v>
      </c>
      <c r="B607" s="54" t="s">
        <v>524</v>
      </c>
      <c r="C607" s="54" t="s">
        <v>89</v>
      </c>
      <c r="D607" s="54" t="n">
        <v>1</v>
      </c>
      <c r="E607" s="55" t="n">
        <v>24</v>
      </c>
      <c r="F607" s="56" t="n">
        <v>0</v>
      </c>
      <c r="G607" s="57" t="n">
        <f aca="false">D607*E607</f>
        <v>24</v>
      </c>
      <c r="H607" s="57" t="n">
        <f aca="false">G607*(1-F607)</f>
        <v>24</v>
      </c>
      <c r="I607" s="1" t="n">
        <f aca="false">MONTH(A607)</f>
        <v>5</v>
      </c>
      <c r="J607" s="57" t="n">
        <f aca="false">D607*INDEX(Справочник!$E$5:$E$16,MATCH(C607,Справочник!$A$5:$A$16,0))</f>
        <v>13.5</v>
      </c>
      <c r="K607" s="57" t="n">
        <f aca="false">D607*INDEX(Справочник!$F$5:$F$16,MATCH(C607,Справочник!$A$5:$A$16,0))</f>
        <v>3.8</v>
      </c>
    </row>
    <row r="608" customFormat="false" ht="15" hidden="false" customHeight="false" outlineLevel="0" collapsed="false">
      <c r="A608" s="53" t="n">
        <v>45780</v>
      </c>
      <c r="B608" s="54" t="s">
        <v>524</v>
      </c>
      <c r="C608" s="54" t="s">
        <v>80</v>
      </c>
      <c r="D608" s="54" t="n">
        <v>1</v>
      </c>
      <c r="E608" s="55" t="n">
        <v>9.9</v>
      </c>
      <c r="F608" s="56" t="n">
        <v>0</v>
      </c>
      <c r="G608" s="57" t="n">
        <f aca="false">D608*E608</f>
        <v>9.9</v>
      </c>
      <c r="H608" s="57" t="n">
        <f aca="false">G608*(1-F608)</f>
        <v>9.9</v>
      </c>
      <c r="I608" s="1" t="n">
        <f aca="false">MONTH(A608)</f>
        <v>5</v>
      </c>
      <c r="J608" s="57" t="n">
        <f aca="false">D608*INDEX(Справочник!$E$5:$E$16,MATCH(C608,Справочник!$A$5:$A$16,0))</f>
        <v>4.2</v>
      </c>
      <c r="K608" s="57" t="n">
        <f aca="false">D608*INDEX(Справочник!$F$5:$F$16,MATCH(C608,Справочник!$A$5:$A$16,0))</f>
        <v>0.9</v>
      </c>
    </row>
    <row r="609" customFormat="false" ht="15" hidden="false" customHeight="false" outlineLevel="0" collapsed="false">
      <c r="A609" s="53" t="n">
        <v>45780</v>
      </c>
      <c r="B609" s="54" t="s">
        <v>524</v>
      </c>
      <c r="C609" s="54" t="s">
        <v>87</v>
      </c>
      <c r="D609" s="54" t="n">
        <v>1</v>
      </c>
      <c r="E609" s="55" t="n">
        <v>5.9</v>
      </c>
      <c r="F609" s="56" t="n">
        <v>0</v>
      </c>
      <c r="G609" s="57" t="n">
        <f aca="false">D609*E609</f>
        <v>5.9</v>
      </c>
      <c r="H609" s="57" t="n">
        <f aca="false">G609*(1-F609)</f>
        <v>5.9</v>
      </c>
      <c r="I609" s="1" t="n">
        <f aca="false">MONTH(A609)</f>
        <v>5</v>
      </c>
      <c r="J609" s="57" t="n">
        <f aca="false">D609*INDEX(Справочник!$E$5:$E$16,MATCH(C609,Справочник!$A$5:$A$16,0))</f>
        <v>1.9</v>
      </c>
      <c r="K609" s="57" t="n">
        <f aca="false">D609*INDEX(Справочник!$F$5:$F$16,MATCH(C609,Справочник!$A$5:$A$16,0))</f>
        <v>0.7</v>
      </c>
    </row>
    <row r="610" customFormat="false" ht="15" hidden="false" customHeight="false" outlineLevel="0" collapsed="false">
      <c r="A610" s="53" t="n">
        <v>45780</v>
      </c>
      <c r="B610" s="54" t="s">
        <v>525</v>
      </c>
      <c r="C610" s="54" t="s">
        <v>85</v>
      </c>
      <c r="D610" s="54" t="n">
        <v>2</v>
      </c>
      <c r="E610" s="55" t="n">
        <v>6.9</v>
      </c>
      <c r="F610" s="56" t="n">
        <v>0</v>
      </c>
      <c r="G610" s="57" t="n">
        <f aca="false">D610*E610</f>
        <v>13.8</v>
      </c>
      <c r="H610" s="57" t="n">
        <f aca="false">G610*(1-F610)</f>
        <v>13.8</v>
      </c>
      <c r="I610" s="1" t="n">
        <f aca="false">MONTH(A610)</f>
        <v>5</v>
      </c>
      <c r="J610" s="57" t="n">
        <f aca="false">D610*INDEX(Справочник!$E$5:$E$16,MATCH(C610,Справочник!$A$5:$A$16,0))</f>
        <v>4.6</v>
      </c>
      <c r="K610" s="57" t="n">
        <f aca="false">D610*INDEX(Справочник!$F$5:$F$16,MATCH(C610,Справочник!$A$5:$A$16,0))</f>
        <v>1.4</v>
      </c>
    </row>
    <row r="611" customFormat="false" ht="15" hidden="false" customHeight="false" outlineLevel="0" collapsed="false">
      <c r="A611" s="53" t="n">
        <v>45780</v>
      </c>
      <c r="B611" s="54" t="s">
        <v>526</v>
      </c>
      <c r="C611" s="54" t="s">
        <v>81</v>
      </c>
      <c r="D611" s="54" t="n">
        <v>3</v>
      </c>
      <c r="E611" s="55" t="n">
        <v>29.9</v>
      </c>
      <c r="F611" s="56" t="n">
        <v>0</v>
      </c>
      <c r="G611" s="57" t="n">
        <f aca="false">D611*E611</f>
        <v>89.7</v>
      </c>
      <c r="H611" s="57" t="n">
        <f aca="false">G611*(1-F611)</f>
        <v>89.7</v>
      </c>
      <c r="I611" s="1" t="n">
        <f aca="false">MONTH(A611)</f>
        <v>5</v>
      </c>
      <c r="J611" s="57" t="n">
        <f aca="false">D611*INDEX(Справочник!$E$5:$E$16,MATCH(C611,Справочник!$A$5:$A$16,0))</f>
        <v>44.4</v>
      </c>
      <c r="K611" s="57" t="n">
        <f aca="false">D611*INDEX(Справочник!$F$5:$F$16,MATCH(C611,Справочник!$A$5:$A$16,0))</f>
        <v>7.2</v>
      </c>
    </row>
    <row r="612" customFormat="false" ht="15" hidden="false" customHeight="false" outlineLevel="0" collapsed="false">
      <c r="A612" s="53" t="n">
        <v>45780</v>
      </c>
      <c r="B612" s="54" t="s">
        <v>527</v>
      </c>
      <c r="C612" s="54" t="s">
        <v>80</v>
      </c>
      <c r="D612" s="54" t="n">
        <v>1</v>
      </c>
      <c r="E612" s="55" t="n">
        <v>9.9</v>
      </c>
      <c r="F612" s="56" t="n">
        <v>0</v>
      </c>
      <c r="G612" s="57" t="n">
        <f aca="false">D612*E612</f>
        <v>9.9</v>
      </c>
      <c r="H612" s="57" t="n">
        <f aca="false">G612*(1-F612)</f>
        <v>9.9</v>
      </c>
      <c r="I612" s="1" t="n">
        <f aca="false">MONTH(A612)</f>
        <v>5</v>
      </c>
      <c r="J612" s="57" t="n">
        <f aca="false">D612*INDEX(Справочник!$E$5:$E$16,MATCH(C612,Справочник!$A$5:$A$16,0))</f>
        <v>4.2</v>
      </c>
      <c r="K612" s="57" t="n">
        <f aca="false">D612*INDEX(Справочник!$F$5:$F$16,MATCH(C612,Справочник!$A$5:$A$16,0))</f>
        <v>0.9</v>
      </c>
    </row>
    <row r="613" customFormat="false" ht="15" hidden="false" customHeight="false" outlineLevel="0" collapsed="false">
      <c r="A613" s="53" t="n">
        <v>45780</v>
      </c>
      <c r="B613" s="54" t="s">
        <v>528</v>
      </c>
      <c r="C613" s="54" t="s">
        <v>89</v>
      </c>
      <c r="D613" s="54" t="n">
        <v>1</v>
      </c>
      <c r="E613" s="55" t="n">
        <v>24</v>
      </c>
      <c r="F613" s="56" t="n">
        <v>0</v>
      </c>
      <c r="G613" s="57" t="n">
        <f aca="false">D613*E613</f>
        <v>24</v>
      </c>
      <c r="H613" s="57" t="n">
        <f aca="false">G613*(1-F613)</f>
        <v>24</v>
      </c>
      <c r="I613" s="1" t="n">
        <f aca="false">MONTH(A613)</f>
        <v>5</v>
      </c>
      <c r="J613" s="57" t="n">
        <f aca="false">D613*INDEX(Справочник!$E$5:$E$16,MATCH(C613,Справочник!$A$5:$A$16,0))</f>
        <v>13.5</v>
      </c>
      <c r="K613" s="57" t="n">
        <f aca="false">D613*INDEX(Справочник!$F$5:$F$16,MATCH(C613,Справочник!$A$5:$A$16,0))</f>
        <v>3.8</v>
      </c>
    </row>
    <row r="614" customFormat="false" ht="15" hidden="false" customHeight="false" outlineLevel="0" collapsed="false">
      <c r="A614" s="53" t="n">
        <v>45780</v>
      </c>
      <c r="B614" s="54" t="s">
        <v>528</v>
      </c>
      <c r="C614" s="54" t="s">
        <v>85</v>
      </c>
      <c r="D614" s="54" t="n">
        <v>1</v>
      </c>
      <c r="E614" s="55" t="n">
        <v>6.9</v>
      </c>
      <c r="F614" s="56" t="n">
        <v>0</v>
      </c>
      <c r="G614" s="57" t="n">
        <f aca="false">D614*E614</f>
        <v>6.9</v>
      </c>
      <c r="H614" s="57" t="n">
        <f aca="false">G614*(1-F614)</f>
        <v>6.9</v>
      </c>
      <c r="I614" s="1" t="n">
        <f aca="false">MONTH(A614)</f>
        <v>5</v>
      </c>
      <c r="J614" s="57" t="n">
        <f aca="false">D614*INDEX(Справочник!$E$5:$E$16,MATCH(C614,Справочник!$A$5:$A$16,0))</f>
        <v>2.3</v>
      </c>
      <c r="K614" s="57" t="n">
        <f aca="false">D614*INDEX(Справочник!$F$5:$F$16,MATCH(C614,Справочник!$A$5:$A$16,0))</f>
        <v>0.7</v>
      </c>
    </row>
    <row r="615" customFormat="false" ht="15" hidden="false" customHeight="false" outlineLevel="0" collapsed="false">
      <c r="A615" s="53" t="n">
        <v>45780</v>
      </c>
      <c r="B615" s="54" t="s">
        <v>528</v>
      </c>
      <c r="C615" s="54" t="s">
        <v>80</v>
      </c>
      <c r="D615" s="54" t="n">
        <v>2</v>
      </c>
      <c r="E615" s="55" t="n">
        <v>9.9</v>
      </c>
      <c r="F615" s="56" t="n">
        <v>0</v>
      </c>
      <c r="G615" s="57" t="n">
        <f aca="false">D615*E615</f>
        <v>19.8</v>
      </c>
      <c r="H615" s="57" t="n">
        <f aca="false">G615*(1-F615)</f>
        <v>19.8</v>
      </c>
      <c r="I615" s="1" t="n">
        <f aca="false">MONTH(A615)</f>
        <v>5</v>
      </c>
      <c r="J615" s="57" t="n">
        <f aca="false">D615*INDEX(Справочник!$E$5:$E$16,MATCH(C615,Справочник!$A$5:$A$16,0))</f>
        <v>8.4</v>
      </c>
      <c r="K615" s="57" t="n">
        <f aca="false">D615*INDEX(Справочник!$F$5:$F$16,MATCH(C615,Справочник!$A$5:$A$16,0))</f>
        <v>1.8</v>
      </c>
    </row>
    <row r="616" customFormat="false" ht="15" hidden="false" customHeight="false" outlineLevel="0" collapsed="false">
      <c r="A616" s="53" t="n">
        <v>45781</v>
      </c>
      <c r="B616" s="54" t="s">
        <v>529</v>
      </c>
      <c r="C616" s="54" t="s">
        <v>81</v>
      </c>
      <c r="D616" s="54" t="n">
        <v>2</v>
      </c>
      <c r="E616" s="55" t="n">
        <v>29.9</v>
      </c>
      <c r="F616" s="56" t="n">
        <v>0</v>
      </c>
      <c r="G616" s="57" t="n">
        <f aca="false">D616*E616</f>
        <v>59.8</v>
      </c>
      <c r="H616" s="57" t="n">
        <f aca="false">G616*(1-F616)</f>
        <v>59.8</v>
      </c>
      <c r="I616" s="1" t="n">
        <f aca="false">MONTH(A616)</f>
        <v>5</v>
      </c>
      <c r="J616" s="57" t="n">
        <f aca="false">D616*INDEX(Справочник!$E$5:$E$16,MATCH(C616,Справочник!$A$5:$A$16,0))</f>
        <v>29.6</v>
      </c>
      <c r="K616" s="57" t="n">
        <f aca="false">D616*INDEX(Справочник!$F$5:$F$16,MATCH(C616,Справочник!$A$5:$A$16,0))</f>
        <v>4.8</v>
      </c>
    </row>
    <row r="617" customFormat="false" ht="15" hidden="false" customHeight="false" outlineLevel="0" collapsed="false">
      <c r="A617" s="53" t="n">
        <v>45781</v>
      </c>
      <c r="B617" s="54" t="s">
        <v>530</v>
      </c>
      <c r="C617" s="54" t="s">
        <v>83</v>
      </c>
      <c r="D617" s="54" t="n">
        <v>2</v>
      </c>
      <c r="E617" s="55" t="n">
        <v>11.5</v>
      </c>
      <c r="F617" s="56" t="n">
        <v>0</v>
      </c>
      <c r="G617" s="57" t="n">
        <f aca="false">D617*E617</f>
        <v>23</v>
      </c>
      <c r="H617" s="57" t="n">
        <f aca="false">G617*(1-F617)</f>
        <v>23</v>
      </c>
      <c r="I617" s="1" t="n">
        <f aca="false">MONTH(A617)</f>
        <v>5</v>
      </c>
      <c r="J617" s="57" t="n">
        <f aca="false">D617*INDEX(Справочник!$E$5:$E$16,MATCH(C617,Справочник!$A$5:$A$16,0))</f>
        <v>10.2</v>
      </c>
      <c r="K617" s="57" t="n">
        <f aca="false">D617*INDEX(Справочник!$F$5:$F$16,MATCH(C617,Справочник!$A$5:$A$16,0))</f>
        <v>1.8</v>
      </c>
    </row>
    <row r="618" customFormat="false" ht="15" hidden="false" customHeight="false" outlineLevel="0" collapsed="false">
      <c r="A618" s="53" t="n">
        <v>45781</v>
      </c>
      <c r="B618" s="54" t="s">
        <v>530</v>
      </c>
      <c r="C618" s="54" t="s">
        <v>80</v>
      </c>
      <c r="D618" s="54" t="n">
        <v>1</v>
      </c>
      <c r="E618" s="55" t="n">
        <v>9.9</v>
      </c>
      <c r="F618" s="56" t="n">
        <v>0</v>
      </c>
      <c r="G618" s="57" t="n">
        <f aca="false">D618*E618</f>
        <v>9.9</v>
      </c>
      <c r="H618" s="57" t="n">
        <f aca="false">G618*(1-F618)</f>
        <v>9.9</v>
      </c>
      <c r="I618" s="1" t="n">
        <f aca="false">MONTH(A618)</f>
        <v>5</v>
      </c>
      <c r="J618" s="57" t="n">
        <f aca="false">D618*INDEX(Справочник!$E$5:$E$16,MATCH(C618,Справочник!$A$5:$A$16,0))</f>
        <v>4.2</v>
      </c>
      <c r="K618" s="57" t="n">
        <f aca="false">D618*INDEX(Справочник!$F$5:$F$16,MATCH(C618,Справочник!$A$5:$A$16,0))</f>
        <v>0.9</v>
      </c>
    </row>
    <row r="619" customFormat="false" ht="15" hidden="false" customHeight="false" outlineLevel="0" collapsed="false">
      <c r="A619" s="53" t="n">
        <v>45781</v>
      </c>
      <c r="B619" s="54" t="s">
        <v>531</v>
      </c>
      <c r="C619" s="54" t="s">
        <v>91</v>
      </c>
      <c r="D619" s="54" t="n">
        <v>1</v>
      </c>
      <c r="E619" s="55" t="n">
        <v>28</v>
      </c>
      <c r="F619" s="56" t="n">
        <v>0.2</v>
      </c>
      <c r="G619" s="57" t="n">
        <f aca="false">D619*E619</f>
        <v>28</v>
      </c>
      <c r="H619" s="57" t="n">
        <f aca="false">G619*(1-F619)</f>
        <v>22.4</v>
      </c>
      <c r="I619" s="1" t="n">
        <f aca="false">MONTH(A619)</f>
        <v>5</v>
      </c>
      <c r="J619" s="57" t="n">
        <f aca="false">D619*INDEX(Справочник!$E$5:$E$16,MATCH(C619,Справочник!$A$5:$A$16,0))</f>
        <v>17.4</v>
      </c>
      <c r="K619" s="57" t="n">
        <f aca="false">D619*INDEX(Справочник!$F$5:$F$16,MATCH(C619,Справочник!$A$5:$A$16,0))</f>
        <v>7.9</v>
      </c>
    </row>
    <row r="620" customFormat="false" ht="15" hidden="false" customHeight="false" outlineLevel="0" collapsed="false">
      <c r="A620" s="53" t="n">
        <v>45781</v>
      </c>
      <c r="B620" s="54" t="s">
        <v>532</v>
      </c>
      <c r="C620" s="54" t="s">
        <v>80</v>
      </c>
      <c r="D620" s="54" t="n">
        <v>1</v>
      </c>
      <c r="E620" s="55" t="n">
        <v>9.9</v>
      </c>
      <c r="F620" s="56" t="n">
        <v>0</v>
      </c>
      <c r="G620" s="57" t="n">
        <f aca="false">D620*E620</f>
        <v>9.9</v>
      </c>
      <c r="H620" s="57" t="n">
        <f aca="false">G620*(1-F620)</f>
        <v>9.9</v>
      </c>
      <c r="I620" s="1" t="n">
        <f aca="false">MONTH(A620)</f>
        <v>5</v>
      </c>
      <c r="J620" s="57" t="n">
        <f aca="false">D620*INDEX(Справочник!$E$5:$E$16,MATCH(C620,Справочник!$A$5:$A$16,0))</f>
        <v>4.2</v>
      </c>
      <c r="K620" s="57" t="n">
        <f aca="false">D620*INDEX(Справочник!$F$5:$F$16,MATCH(C620,Справочник!$A$5:$A$16,0))</f>
        <v>0.9</v>
      </c>
    </row>
    <row r="621" customFormat="false" ht="15" hidden="false" customHeight="false" outlineLevel="0" collapsed="false">
      <c r="A621" s="53" t="n">
        <v>45781</v>
      </c>
      <c r="B621" s="54" t="s">
        <v>533</v>
      </c>
      <c r="C621" s="54" t="s">
        <v>81</v>
      </c>
      <c r="D621" s="54" t="n">
        <v>1</v>
      </c>
      <c r="E621" s="55" t="n">
        <v>29.9</v>
      </c>
      <c r="F621" s="56" t="n">
        <v>0</v>
      </c>
      <c r="G621" s="57" t="n">
        <f aca="false">D621*E621</f>
        <v>29.9</v>
      </c>
      <c r="H621" s="57" t="n">
        <f aca="false">G621*(1-F621)</f>
        <v>29.9</v>
      </c>
      <c r="I621" s="1" t="n">
        <f aca="false">MONTH(A621)</f>
        <v>5</v>
      </c>
      <c r="J621" s="57" t="n">
        <f aca="false">D621*INDEX(Справочник!$E$5:$E$16,MATCH(C621,Справочник!$A$5:$A$16,0))</f>
        <v>14.8</v>
      </c>
      <c r="K621" s="57" t="n">
        <f aca="false">D621*INDEX(Справочник!$F$5:$F$16,MATCH(C621,Справочник!$A$5:$A$16,0))</f>
        <v>2.4</v>
      </c>
    </row>
    <row r="622" customFormat="false" ht="15" hidden="false" customHeight="false" outlineLevel="0" collapsed="false">
      <c r="A622" s="53" t="n">
        <v>45781</v>
      </c>
      <c r="B622" s="54" t="s">
        <v>533</v>
      </c>
      <c r="C622" s="54" t="s">
        <v>91</v>
      </c>
      <c r="D622" s="54" t="n">
        <v>1</v>
      </c>
      <c r="E622" s="55" t="n">
        <v>28</v>
      </c>
      <c r="F622" s="56" t="n">
        <v>0.2</v>
      </c>
      <c r="G622" s="57" t="n">
        <f aca="false">D622*E622</f>
        <v>28</v>
      </c>
      <c r="H622" s="57" t="n">
        <f aca="false">G622*(1-F622)</f>
        <v>22.4</v>
      </c>
      <c r="I622" s="1" t="n">
        <f aca="false">MONTH(A622)</f>
        <v>5</v>
      </c>
      <c r="J622" s="57" t="n">
        <f aca="false">D622*INDEX(Справочник!$E$5:$E$16,MATCH(C622,Справочник!$A$5:$A$16,0))</f>
        <v>17.4</v>
      </c>
      <c r="K622" s="57" t="n">
        <f aca="false">D622*INDEX(Справочник!$F$5:$F$16,MATCH(C622,Справочник!$A$5:$A$16,0))</f>
        <v>7.9</v>
      </c>
    </row>
    <row r="623" customFormat="false" ht="15" hidden="false" customHeight="false" outlineLevel="0" collapsed="false">
      <c r="A623" s="53" t="n">
        <v>45782</v>
      </c>
      <c r="B623" s="54" t="s">
        <v>534</v>
      </c>
      <c r="C623" s="54" t="s">
        <v>80</v>
      </c>
      <c r="D623" s="54" t="n">
        <v>1</v>
      </c>
      <c r="E623" s="55" t="n">
        <v>9.9</v>
      </c>
      <c r="F623" s="56" t="n">
        <v>0</v>
      </c>
      <c r="G623" s="57" t="n">
        <f aca="false">D623*E623</f>
        <v>9.9</v>
      </c>
      <c r="H623" s="57" t="n">
        <f aca="false">G623*(1-F623)</f>
        <v>9.9</v>
      </c>
      <c r="I623" s="1" t="n">
        <f aca="false">MONTH(A623)</f>
        <v>5</v>
      </c>
      <c r="J623" s="57" t="n">
        <f aca="false">D623*INDEX(Справочник!$E$5:$E$16,MATCH(C623,Справочник!$A$5:$A$16,0))</f>
        <v>4.2</v>
      </c>
      <c r="K623" s="57" t="n">
        <f aca="false">D623*INDEX(Справочник!$F$5:$F$16,MATCH(C623,Справочник!$A$5:$A$16,0))</f>
        <v>0.9</v>
      </c>
    </row>
    <row r="624" customFormat="false" ht="15" hidden="false" customHeight="false" outlineLevel="0" collapsed="false">
      <c r="A624" s="53" t="n">
        <v>45782</v>
      </c>
      <c r="B624" s="54" t="s">
        <v>534</v>
      </c>
      <c r="C624" s="54" t="s">
        <v>88</v>
      </c>
      <c r="D624" s="54" t="n">
        <v>1</v>
      </c>
      <c r="E624" s="55" t="n">
        <v>39</v>
      </c>
      <c r="F624" s="56" t="n">
        <v>0</v>
      </c>
      <c r="G624" s="57" t="n">
        <f aca="false">D624*E624</f>
        <v>39</v>
      </c>
      <c r="H624" s="57" t="n">
        <f aca="false">G624*(1-F624)</f>
        <v>39</v>
      </c>
      <c r="I624" s="1" t="n">
        <f aca="false">MONTH(A624)</f>
        <v>5</v>
      </c>
      <c r="J624" s="57" t="n">
        <f aca="false">D624*INDEX(Справочник!$E$5:$E$16,MATCH(C624,Справочник!$A$5:$A$16,0))</f>
        <v>24</v>
      </c>
      <c r="K624" s="57" t="n">
        <f aca="false">D624*INDEX(Справочник!$F$5:$F$16,MATCH(C624,Справочник!$A$5:$A$16,0))</f>
        <v>4.2</v>
      </c>
    </row>
    <row r="625" customFormat="false" ht="15" hidden="false" customHeight="false" outlineLevel="0" collapsed="false">
      <c r="A625" s="53" t="n">
        <v>45782</v>
      </c>
      <c r="B625" s="54" t="s">
        <v>535</v>
      </c>
      <c r="C625" s="54" t="s">
        <v>81</v>
      </c>
      <c r="D625" s="54" t="n">
        <v>1</v>
      </c>
      <c r="E625" s="55" t="n">
        <v>29.9</v>
      </c>
      <c r="F625" s="56" t="n">
        <v>0</v>
      </c>
      <c r="G625" s="57" t="n">
        <f aca="false">D625*E625</f>
        <v>29.9</v>
      </c>
      <c r="H625" s="57" t="n">
        <f aca="false">G625*(1-F625)</f>
        <v>29.9</v>
      </c>
      <c r="I625" s="1" t="n">
        <f aca="false">MONTH(A625)</f>
        <v>5</v>
      </c>
      <c r="J625" s="57" t="n">
        <f aca="false">D625*INDEX(Справочник!$E$5:$E$16,MATCH(C625,Справочник!$A$5:$A$16,0))</f>
        <v>14.8</v>
      </c>
      <c r="K625" s="57" t="n">
        <f aca="false">D625*INDEX(Справочник!$F$5:$F$16,MATCH(C625,Справочник!$A$5:$A$16,0))</f>
        <v>2.4</v>
      </c>
    </row>
    <row r="626" customFormat="false" ht="15" hidden="false" customHeight="false" outlineLevel="0" collapsed="false">
      <c r="A626" s="53" t="n">
        <v>45782</v>
      </c>
      <c r="B626" s="54" t="s">
        <v>536</v>
      </c>
      <c r="C626" s="54" t="s">
        <v>86</v>
      </c>
      <c r="D626" s="54" t="n">
        <v>1</v>
      </c>
      <c r="E626" s="55" t="n">
        <v>7.5</v>
      </c>
      <c r="F626" s="56" t="n">
        <v>0</v>
      </c>
      <c r="G626" s="57" t="n">
        <f aca="false">D626*E626</f>
        <v>7.5</v>
      </c>
      <c r="H626" s="57" t="n">
        <f aca="false">G626*(1-F626)</f>
        <v>7.5</v>
      </c>
      <c r="I626" s="1" t="n">
        <f aca="false">MONTH(A626)</f>
        <v>5</v>
      </c>
      <c r="J626" s="57" t="n">
        <f aca="false">D626*INDEX(Справочник!$E$5:$E$16,MATCH(C626,Справочник!$A$5:$A$16,0))</f>
        <v>2.6</v>
      </c>
      <c r="K626" s="57" t="n">
        <f aca="false">D626*INDEX(Справочник!$F$5:$F$16,MATCH(C626,Справочник!$A$5:$A$16,0))</f>
        <v>0.7</v>
      </c>
    </row>
    <row r="627" customFormat="false" ht="15" hidden="false" customHeight="false" outlineLevel="0" collapsed="false">
      <c r="A627" s="53" t="n">
        <v>45782</v>
      </c>
      <c r="B627" s="54" t="s">
        <v>536</v>
      </c>
      <c r="C627" s="54" t="s">
        <v>80</v>
      </c>
      <c r="D627" s="54" t="n">
        <v>1</v>
      </c>
      <c r="E627" s="55" t="n">
        <v>9.9</v>
      </c>
      <c r="F627" s="56" t="n">
        <v>0</v>
      </c>
      <c r="G627" s="57" t="n">
        <f aca="false">D627*E627</f>
        <v>9.9</v>
      </c>
      <c r="H627" s="57" t="n">
        <f aca="false">G627*(1-F627)</f>
        <v>9.9</v>
      </c>
      <c r="I627" s="1" t="n">
        <f aca="false">MONTH(A627)</f>
        <v>5</v>
      </c>
      <c r="J627" s="57" t="n">
        <f aca="false">D627*INDEX(Справочник!$E$5:$E$16,MATCH(C627,Справочник!$A$5:$A$16,0))</f>
        <v>4.2</v>
      </c>
      <c r="K627" s="57" t="n">
        <f aca="false">D627*INDEX(Справочник!$F$5:$F$16,MATCH(C627,Справочник!$A$5:$A$16,0))</f>
        <v>0.9</v>
      </c>
    </row>
    <row r="628" customFormat="false" ht="15" hidden="false" customHeight="false" outlineLevel="0" collapsed="false">
      <c r="A628" s="53" t="n">
        <v>45783</v>
      </c>
      <c r="B628" s="54" t="s">
        <v>537</v>
      </c>
      <c r="C628" s="54" t="s">
        <v>80</v>
      </c>
      <c r="D628" s="54" t="n">
        <v>1</v>
      </c>
      <c r="E628" s="55" t="n">
        <v>9.9</v>
      </c>
      <c r="F628" s="56" t="n">
        <v>0</v>
      </c>
      <c r="G628" s="57" t="n">
        <f aca="false">D628*E628</f>
        <v>9.9</v>
      </c>
      <c r="H628" s="57" t="n">
        <f aca="false">G628*(1-F628)</f>
        <v>9.9</v>
      </c>
      <c r="I628" s="1" t="n">
        <f aca="false">MONTH(A628)</f>
        <v>5</v>
      </c>
      <c r="J628" s="57" t="n">
        <f aca="false">D628*INDEX(Справочник!$E$5:$E$16,MATCH(C628,Справочник!$A$5:$A$16,0))</f>
        <v>4.2</v>
      </c>
      <c r="K628" s="57" t="n">
        <f aca="false">D628*INDEX(Справочник!$F$5:$F$16,MATCH(C628,Справочник!$A$5:$A$16,0))</f>
        <v>0.9</v>
      </c>
    </row>
    <row r="629" customFormat="false" ht="15" hidden="false" customHeight="false" outlineLevel="0" collapsed="false">
      <c r="A629" s="53" t="n">
        <v>45783</v>
      </c>
      <c r="B629" s="54" t="s">
        <v>538</v>
      </c>
      <c r="C629" s="54" t="s">
        <v>80</v>
      </c>
      <c r="D629" s="54" t="n">
        <v>1</v>
      </c>
      <c r="E629" s="55" t="n">
        <v>9.9</v>
      </c>
      <c r="F629" s="56" t="n">
        <v>0</v>
      </c>
      <c r="G629" s="57" t="n">
        <f aca="false">D629*E629</f>
        <v>9.9</v>
      </c>
      <c r="H629" s="57" t="n">
        <f aca="false">G629*(1-F629)</f>
        <v>9.9</v>
      </c>
      <c r="I629" s="1" t="n">
        <f aca="false">MONTH(A629)</f>
        <v>5</v>
      </c>
      <c r="J629" s="57" t="n">
        <f aca="false">D629*INDEX(Справочник!$E$5:$E$16,MATCH(C629,Справочник!$A$5:$A$16,0))</f>
        <v>4.2</v>
      </c>
      <c r="K629" s="57" t="n">
        <f aca="false">D629*INDEX(Справочник!$F$5:$F$16,MATCH(C629,Справочник!$A$5:$A$16,0))</f>
        <v>0.9</v>
      </c>
    </row>
    <row r="630" customFormat="false" ht="15" hidden="false" customHeight="false" outlineLevel="0" collapsed="false">
      <c r="A630" s="53" t="n">
        <v>45783</v>
      </c>
      <c r="B630" s="54" t="s">
        <v>539</v>
      </c>
      <c r="C630" s="54" t="s">
        <v>84</v>
      </c>
      <c r="D630" s="54" t="n">
        <v>1</v>
      </c>
      <c r="E630" s="55" t="n">
        <v>10.5</v>
      </c>
      <c r="F630" s="56" t="n">
        <v>0</v>
      </c>
      <c r="G630" s="57" t="n">
        <f aca="false">D630*E630</f>
        <v>10.5</v>
      </c>
      <c r="H630" s="57" t="n">
        <f aca="false">G630*(1-F630)</f>
        <v>10.5</v>
      </c>
      <c r="I630" s="1" t="n">
        <f aca="false">MONTH(A630)</f>
        <v>5</v>
      </c>
      <c r="J630" s="57" t="n">
        <f aca="false">D630*INDEX(Справочник!$E$5:$E$16,MATCH(C630,Справочник!$A$5:$A$16,0))</f>
        <v>4.7</v>
      </c>
      <c r="K630" s="57" t="n">
        <f aca="false">D630*INDEX(Справочник!$F$5:$F$16,MATCH(C630,Справочник!$A$5:$A$16,0))</f>
        <v>0.9</v>
      </c>
    </row>
    <row r="631" customFormat="false" ht="15" hidden="false" customHeight="false" outlineLevel="0" collapsed="false">
      <c r="A631" s="53" t="n">
        <v>45783</v>
      </c>
      <c r="B631" s="54" t="s">
        <v>540</v>
      </c>
      <c r="C631" s="54" t="s">
        <v>89</v>
      </c>
      <c r="D631" s="54" t="n">
        <v>1</v>
      </c>
      <c r="E631" s="55" t="n">
        <v>24</v>
      </c>
      <c r="F631" s="56" t="n">
        <v>0</v>
      </c>
      <c r="G631" s="57" t="n">
        <f aca="false">D631*E631</f>
        <v>24</v>
      </c>
      <c r="H631" s="57" t="n">
        <f aca="false">G631*(1-F631)</f>
        <v>24</v>
      </c>
      <c r="I631" s="1" t="n">
        <f aca="false">MONTH(A631)</f>
        <v>5</v>
      </c>
      <c r="J631" s="57" t="n">
        <f aca="false">D631*INDEX(Справочник!$E$5:$E$16,MATCH(C631,Справочник!$A$5:$A$16,0))</f>
        <v>13.5</v>
      </c>
      <c r="K631" s="57" t="n">
        <f aca="false">D631*INDEX(Справочник!$F$5:$F$16,MATCH(C631,Справочник!$A$5:$A$16,0))</f>
        <v>3.8</v>
      </c>
    </row>
    <row r="632" customFormat="false" ht="15" hidden="false" customHeight="false" outlineLevel="0" collapsed="false">
      <c r="A632" s="53" t="n">
        <v>45783</v>
      </c>
      <c r="B632" s="54" t="s">
        <v>540</v>
      </c>
      <c r="C632" s="54" t="s">
        <v>85</v>
      </c>
      <c r="D632" s="54" t="n">
        <v>1</v>
      </c>
      <c r="E632" s="55" t="n">
        <v>6.9</v>
      </c>
      <c r="F632" s="56" t="n">
        <v>0</v>
      </c>
      <c r="G632" s="57" t="n">
        <f aca="false">D632*E632</f>
        <v>6.9</v>
      </c>
      <c r="H632" s="57" t="n">
        <f aca="false">G632*(1-F632)</f>
        <v>6.9</v>
      </c>
      <c r="I632" s="1" t="n">
        <f aca="false">MONTH(A632)</f>
        <v>5</v>
      </c>
      <c r="J632" s="57" t="n">
        <f aca="false">D632*INDEX(Справочник!$E$5:$E$16,MATCH(C632,Справочник!$A$5:$A$16,0))</f>
        <v>2.3</v>
      </c>
      <c r="K632" s="57" t="n">
        <f aca="false">D632*INDEX(Справочник!$F$5:$F$16,MATCH(C632,Справочник!$A$5:$A$16,0))</f>
        <v>0.7</v>
      </c>
    </row>
    <row r="633" customFormat="false" ht="15" hidden="false" customHeight="false" outlineLevel="0" collapsed="false">
      <c r="A633" s="53" t="n">
        <v>45783</v>
      </c>
      <c r="B633" s="54" t="s">
        <v>541</v>
      </c>
      <c r="C633" s="54" t="s">
        <v>81</v>
      </c>
      <c r="D633" s="54" t="n">
        <v>2</v>
      </c>
      <c r="E633" s="55" t="n">
        <v>29.9</v>
      </c>
      <c r="F633" s="56" t="n">
        <v>0</v>
      </c>
      <c r="G633" s="57" t="n">
        <f aca="false">D633*E633</f>
        <v>59.8</v>
      </c>
      <c r="H633" s="57" t="n">
        <f aca="false">G633*(1-F633)</f>
        <v>59.8</v>
      </c>
      <c r="I633" s="1" t="n">
        <f aca="false">MONTH(A633)</f>
        <v>5</v>
      </c>
      <c r="J633" s="57" t="n">
        <f aca="false">D633*INDEX(Справочник!$E$5:$E$16,MATCH(C633,Справочник!$A$5:$A$16,0))</f>
        <v>29.6</v>
      </c>
      <c r="K633" s="57" t="n">
        <f aca="false">D633*INDEX(Справочник!$F$5:$F$16,MATCH(C633,Справочник!$A$5:$A$16,0))</f>
        <v>4.8</v>
      </c>
    </row>
    <row r="634" customFormat="false" ht="15" hidden="false" customHeight="false" outlineLevel="0" collapsed="false">
      <c r="A634" s="53" t="n">
        <v>45783</v>
      </c>
      <c r="B634" s="54" t="s">
        <v>541</v>
      </c>
      <c r="C634" s="54" t="s">
        <v>90</v>
      </c>
      <c r="D634" s="54" t="n">
        <v>1</v>
      </c>
      <c r="E634" s="55" t="n">
        <v>4.5</v>
      </c>
      <c r="F634" s="56" t="n">
        <v>0</v>
      </c>
      <c r="G634" s="57" t="n">
        <f aca="false">D634*E634</f>
        <v>4.5</v>
      </c>
      <c r="H634" s="57" t="n">
        <f aca="false">G634*(1-F634)</f>
        <v>4.5</v>
      </c>
      <c r="I634" s="1" t="n">
        <f aca="false">MONTH(A634)</f>
        <v>5</v>
      </c>
      <c r="J634" s="57" t="n">
        <f aca="false">D634*INDEX(Справочник!$E$5:$E$16,MATCH(C634,Справочник!$A$5:$A$16,0))</f>
        <v>1.6</v>
      </c>
      <c r="K634" s="57" t="n">
        <f aca="false">D634*INDEX(Справочник!$F$5:$F$16,MATCH(C634,Справочник!$A$5:$A$16,0))</f>
        <v>2.9</v>
      </c>
    </row>
    <row r="635" customFormat="false" ht="15" hidden="false" customHeight="false" outlineLevel="0" collapsed="false">
      <c r="A635" s="53" t="n">
        <v>45783</v>
      </c>
      <c r="B635" s="54" t="s">
        <v>541</v>
      </c>
      <c r="C635" s="54" t="s">
        <v>83</v>
      </c>
      <c r="D635" s="54" t="n">
        <v>2</v>
      </c>
      <c r="E635" s="55" t="n">
        <v>11.5</v>
      </c>
      <c r="F635" s="56" t="n">
        <v>0</v>
      </c>
      <c r="G635" s="57" t="n">
        <f aca="false">D635*E635</f>
        <v>23</v>
      </c>
      <c r="H635" s="57" t="n">
        <f aca="false">G635*(1-F635)</f>
        <v>23</v>
      </c>
      <c r="I635" s="1" t="n">
        <f aca="false">MONTH(A635)</f>
        <v>5</v>
      </c>
      <c r="J635" s="57" t="n">
        <f aca="false">D635*INDEX(Справочник!$E$5:$E$16,MATCH(C635,Справочник!$A$5:$A$16,0))</f>
        <v>10.2</v>
      </c>
      <c r="K635" s="57" t="n">
        <f aca="false">D635*INDEX(Справочник!$F$5:$F$16,MATCH(C635,Справочник!$A$5:$A$16,0))</f>
        <v>1.8</v>
      </c>
    </row>
    <row r="636" customFormat="false" ht="15" hidden="false" customHeight="false" outlineLevel="0" collapsed="false">
      <c r="A636" s="53" t="n">
        <v>45783</v>
      </c>
      <c r="B636" s="54" t="s">
        <v>542</v>
      </c>
      <c r="C636" s="54" t="s">
        <v>81</v>
      </c>
      <c r="D636" s="54" t="n">
        <v>1</v>
      </c>
      <c r="E636" s="55" t="n">
        <v>29.9</v>
      </c>
      <c r="F636" s="56" t="n">
        <v>0</v>
      </c>
      <c r="G636" s="57" t="n">
        <f aca="false">D636*E636</f>
        <v>29.9</v>
      </c>
      <c r="H636" s="57" t="n">
        <f aca="false">G636*(1-F636)</f>
        <v>29.9</v>
      </c>
      <c r="I636" s="1" t="n">
        <f aca="false">MONTH(A636)</f>
        <v>5</v>
      </c>
      <c r="J636" s="57" t="n">
        <f aca="false">D636*INDEX(Справочник!$E$5:$E$16,MATCH(C636,Справочник!$A$5:$A$16,0))</f>
        <v>14.8</v>
      </c>
      <c r="K636" s="57" t="n">
        <f aca="false">D636*INDEX(Справочник!$F$5:$F$16,MATCH(C636,Справочник!$A$5:$A$16,0))</f>
        <v>2.4</v>
      </c>
    </row>
    <row r="637" customFormat="false" ht="15" hidden="false" customHeight="false" outlineLevel="0" collapsed="false">
      <c r="A637" s="53" t="n">
        <v>45783</v>
      </c>
      <c r="B637" s="54" t="s">
        <v>543</v>
      </c>
      <c r="C637" s="54" t="s">
        <v>83</v>
      </c>
      <c r="D637" s="54" t="n">
        <v>1</v>
      </c>
      <c r="E637" s="55" t="n">
        <v>11.5</v>
      </c>
      <c r="F637" s="56" t="n">
        <v>0</v>
      </c>
      <c r="G637" s="57" t="n">
        <f aca="false">D637*E637</f>
        <v>11.5</v>
      </c>
      <c r="H637" s="57" t="n">
        <f aca="false">G637*(1-F637)</f>
        <v>11.5</v>
      </c>
      <c r="I637" s="1" t="n">
        <f aca="false">MONTH(A637)</f>
        <v>5</v>
      </c>
      <c r="J637" s="57" t="n">
        <f aca="false">D637*INDEX(Справочник!$E$5:$E$16,MATCH(C637,Справочник!$A$5:$A$16,0))</f>
        <v>5.1</v>
      </c>
      <c r="K637" s="57" t="n">
        <f aca="false">D637*INDEX(Справочник!$F$5:$F$16,MATCH(C637,Справочник!$A$5:$A$16,0))</f>
        <v>0.9</v>
      </c>
    </row>
    <row r="638" customFormat="false" ht="15" hidden="false" customHeight="false" outlineLevel="0" collapsed="false">
      <c r="A638" s="53" t="n">
        <v>45783</v>
      </c>
      <c r="B638" s="54" t="s">
        <v>543</v>
      </c>
      <c r="C638" s="54" t="s">
        <v>87</v>
      </c>
      <c r="D638" s="54" t="n">
        <v>1</v>
      </c>
      <c r="E638" s="55" t="n">
        <v>5.9</v>
      </c>
      <c r="F638" s="56" t="n">
        <v>0</v>
      </c>
      <c r="G638" s="57" t="n">
        <f aca="false">D638*E638</f>
        <v>5.9</v>
      </c>
      <c r="H638" s="57" t="n">
        <f aca="false">G638*(1-F638)</f>
        <v>5.9</v>
      </c>
      <c r="I638" s="1" t="n">
        <f aca="false">MONTH(A638)</f>
        <v>5</v>
      </c>
      <c r="J638" s="57" t="n">
        <f aca="false">D638*INDEX(Справочник!$E$5:$E$16,MATCH(C638,Справочник!$A$5:$A$16,0))</f>
        <v>1.9</v>
      </c>
      <c r="K638" s="57" t="n">
        <f aca="false">D638*INDEX(Справочник!$F$5:$F$16,MATCH(C638,Справочник!$A$5:$A$16,0))</f>
        <v>0.7</v>
      </c>
    </row>
    <row r="639" customFormat="false" ht="15" hidden="false" customHeight="false" outlineLevel="0" collapsed="false">
      <c r="A639" s="53" t="n">
        <v>45784</v>
      </c>
      <c r="B639" s="54" t="s">
        <v>544</v>
      </c>
      <c r="C639" s="54" t="s">
        <v>80</v>
      </c>
      <c r="D639" s="54" t="n">
        <v>1</v>
      </c>
      <c r="E639" s="55" t="n">
        <v>9.9</v>
      </c>
      <c r="F639" s="56" t="n">
        <v>0</v>
      </c>
      <c r="G639" s="57" t="n">
        <f aca="false">D639*E639</f>
        <v>9.9</v>
      </c>
      <c r="H639" s="57" t="n">
        <f aca="false">G639*(1-F639)</f>
        <v>9.9</v>
      </c>
      <c r="I639" s="1" t="n">
        <f aca="false">MONTH(A639)</f>
        <v>5</v>
      </c>
      <c r="J639" s="57" t="n">
        <f aca="false">D639*INDEX(Справочник!$E$5:$E$16,MATCH(C639,Справочник!$A$5:$A$16,0))</f>
        <v>4.2</v>
      </c>
      <c r="K639" s="57" t="n">
        <f aca="false">D639*INDEX(Справочник!$F$5:$F$16,MATCH(C639,Справочник!$A$5:$A$16,0))</f>
        <v>0.9</v>
      </c>
    </row>
    <row r="640" customFormat="false" ht="15" hidden="false" customHeight="false" outlineLevel="0" collapsed="false">
      <c r="A640" s="53" t="n">
        <v>45784</v>
      </c>
      <c r="B640" s="54" t="s">
        <v>545</v>
      </c>
      <c r="C640" s="54" t="s">
        <v>90</v>
      </c>
      <c r="D640" s="54" t="n">
        <v>2</v>
      </c>
      <c r="E640" s="55" t="n">
        <v>4.5</v>
      </c>
      <c r="F640" s="56" t="n">
        <v>0</v>
      </c>
      <c r="G640" s="57" t="n">
        <f aca="false">D640*E640</f>
        <v>9</v>
      </c>
      <c r="H640" s="57" t="n">
        <f aca="false">G640*(1-F640)</f>
        <v>9</v>
      </c>
      <c r="I640" s="1" t="n">
        <f aca="false">MONTH(A640)</f>
        <v>5</v>
      </c>
      <c r="J640" s="57" t="n">
        <f aca="false">D640*INDEX(Справочник!$E$5:$E$16,MATCH(C640,Справочник!$A$5:$A$16,0))</f>
        <v>3.2</v>
      </c>
      <c r="K640" s="57" t="n">
        <f aca="false">D640*INDEX(Справочник!$F$5:$F$16,MATCH(C640,Справочник!$A$5:$A$16,0))</f>
        <v>5.8</v>
      </c>
    </row>
    <row r="641" customFormat="false" ht="15" hidden="false" customHeight="false" outlineLevel="0" collapsed="false">
      <c r="A641" s="53" t="n">
        <v>45784</v>
      </c>
      <c r="B641" s="54" t="s">
        <v>545</v>
      </c>
      <c r="C641" s="54" t="s">
        <v>81</v>
      </c>
      <c r="D641" s="54" t="n">
        <v>1</v>
      </c>
      <c r="E641" s="55" t="n">
        <v>29.9</v>
      </c>
      <c r="F641" s="56" t="n">
        <v>0</v>
      </c>
      <c r="G641" s="57" t="n">
        <f aca="false">D641*E641</f>
        <v>29.9</v>
      </c>
      <c r="H641" s="57" t="n">
        <f aca="false">G641*(1-F641)</f>
        <v>29.9</v>
      </c>
      <c r="I641" s="1" t="n">
        <f aca="false">MONTH(A641)</f>
        <v>5</v>
      </c>
      <c r="J641" s="57" t="n">
        <f aca="false">D641*INDEX(Справочник!$E$5:$E$16,MATCH(C641,Справочник!$A$5:$A$16,0))</f>
        <v>14.8</v>
      </c>
      <c r="K641" s="57" t="n">
        <f aca="false">D641*INDEX(Справочник!$F$5:$F$16,MATCH(C641,Справочник!$A$5:$A$16,0))</f>
        <v>2.4</v>
      </c>
    </row>
    <row r="642" customFormat="false" ht="15" hidden="false" customHeight="false" outlineLevel="0" collapsed="false">
      <c r="A642" s="53" t="n">
        <v>45784</v>
      </c>
      <c r="B642" s="54" t="s">
        <v>545</v>
      </c>
      <c r="C642" s="54" t="s">
        <v>85</v>
      </c>
      <c r="D642" s="54" t="n">
        <v>1</v>
      </c>
      <c r="E642" s="55" t="n">
        <v>6.9</v>
      </c>
      <c r="F642" s="56" t="n">
        <v>0</v>
      </c>
      <c r="G642" s="57" t="n">
        <f aca="false">D642*E642</f>
        <v>6.9</v>
      </c>
      <c r="H642" s="57" t="n">
        <f aca="false">G642*(1-F642)</f>
        <v>6.9</v>
      </c>
      <c r="I642" s="1" t="n">
        <f aca="false">MONTH(A642)</f>
        <v>5</v>
      </c>
      <c r="J642" s="57" t="n">
        <f aca="false">D642*INDEX(Справочник!$E$5:$E$16,MATCH(C642,Справочник!$A$5:$A$16,0))</f>
        <v>2.3</v>
      </c>
      <c r="K642" s="57" t="n">
        <f aca="false">D642*INDEX(Справочник!$F$5:$F$16,MATCH(C642,Справочник!$A$5:$A$16,0))</f>
        <v>0.7</v>
      </c>
    </row>
    <row r="643" customFormat="false" ht="15" hidden="false" customHeight="false" outlineLevel="0" collapsed="false">
      <c r="A643" s="53" t="n">
        <v>45784</v>
      </c>
      <c r="B643" s="54" t="s">
        <v>546</v>
      </c>
      <c r="C643" s="54" t="s">
        <v>90</v>
      </c>
      <c r="D643" s="54" t="n">
        <v>1</v>
      </c>
      <c r="E643" s="55" t="n">
        <v>4.5</v>
      </c>
      <c r="F643" s="56" t="n">
        <v>0</v>
      </c>
      <c r="G643" s="57" t="n">
        <f aca="false">D643*E643</f>
        <v>4.5</v>
      </c>
      <c r="H643" s="57" t="n">
        <f aca="false">G643*(1-F643)</f>
        <v>4.5</v>
      </c>
      <c r="I643" s="1" t="n">
        <f aca="false">MONTH(A643)</f>
        <v>5</v>
      </c>
      <c r="J643" s="57" t="n">
        <f aca="false">D643*INDEX(Справочник!$E$5:$E$16,MATCH(C643,Справочник!$A$5:$A$16,0))</f>
        <v>1.6</v>
      </c>
      <c r="K643" s="57" t="n">
        <f aca="false">D643*INDEX(Справочник!$F$5:$F$16,MATCH(C643,Справочник!$A$5:$A$16,0))</f>
        <v>2.9</v>
      </c>
    </row>
    <row r="644" customFormat="false" ht="15" hidden="false" customHeight="false" outlineLevel="0" collapsed="false">
      <c r="A644" s="53" t="n">
        <v>45784</v>
      </c>
      <c r="B644" s="54" t="s">
        <v>547</v>
      </c>
      <c r="C644" s="54" t="s">
        <v>84</v>
      </c>
      <c r="D644" s="54" t="n">
        <v>3</v>
      </c>
      <c r="E644" s="55" t="n">
        <v>10.5</v>
      </c>
      <c r="F644" s="56" t="n">
        <v>0</v>
      </c>
      <c r="G644" s="57" t="n">
        <f aca="false">D644*E644</f>
        <v>31.5</v>
      </c>
      <c r="H644" s="57" t="n">
        <f aca="false">G644*(1-F644)</f>
        <v>31.5</v>
      </c>
      <c r="I644" s="1" t="n">
        <f aca="false">MONTH(A644)</f>
        <v>5</v>
      </c>
      <c r="J644" s="57" t="n">
        <f aca="false">D644*INDEX(Справочник!$E$5:$E$16,MATCH(C644,Справочник!$A$5:$A$16,0))</f>
        <v>14.1</v>
      </c>
      <c r="K644" s="57" t="n">
        <f aca="false">D644*INDEX(Справочник!$F$5:$F$16,MATCH(C644,Справочник!$A$5:$A$16,0))</f>
        <v>2.7</v>
      </c>
    </row>
    <row r="645" customFormat="false" ht="15" hidden="false" customHeight="false" outlineLevel="0" collapsed="false">
      <c r="A645" s="53" t="n">
        <v>45784</v>
      </c>
      <c r="B645" s="54" t="s">
        <v>547</v>
      </c>
      <c r="C645" s="54" t="s">
        <v>88</v>
      </c>
      <c r="D645" s="54" t="n">
        <v>1</v>
      </c>
      <c r="E645" s="55" t="n">
        <v>39</v>
      </c>
      <c r="F645" s="56" t="n">
        <v>0</v>
      </c>
      <c r="G645" s="57" t="n">
        <f aca="false">D645*E645</f>
        <v>39</v>
      </c>
      <c r="H645" s="57" t="n">
        <f aca="false">G645*(1-F645)</f>
        <v>39</v>
      </c>
      <c r="I645" s="1" t="n">
        <f aca="false">MONTH(A645)</f>
        <v>5</v>
      </c>
      <c r="J645" s="57" t="n">
        <f aca="false">D645*INDEX(Справочник!$E$5:$E$16,MATCH(C645,Справочник!$A$5:$A$16,0))</f>
        <v>24</v>
      </c>
      <c r="K645" s="57" t="n">
        <f aca="false">D645*INDEX(Справочник!$F$5:$F$16,MATCH(C645,Справочник!$A$5:$A$16,0))</f>
        <v>4.2</v>
      </c>
    </row>
    <row r="646" customFormat="false" ht="15" hidden="false" customHeight="false" outlineLevel="0" collapsed="false">
      <c r="A646" s="53" t="n">
        <v>45784</v>
      </c>
      <c r="B646" s="54" t="s">
        <v>548</v>
      </c>
      <c r="C646" s="54" t="s">
        <v>85</v>
      </c>
      <c r="D646" s="54" t="n">
        <v>1</v>
      </c>
      <c r="E646" s="55" t="n">
        <v>6.9</v>
      </c>
      <c r="F646" s="56" t="n">
        <v>0</v>
      </c>
      <c r="G646" s="57" t="n">
        <f aca="false">D646*E646</f>
        <v>6.9</v>
      </c>
      <c r="H646" s="57" t="n">
        <f aca="false">G646*(1-F646)</f>
        <v>6.9</v>
      </c>
      <c r="I646" s="1" t="n">
        <f aca="false">MONTH(A646)</f>
        <v>5</v>
      </c>
      <c r="J646" s="57" t="n">
        <f aca="false">D646*INDEX(Справочник!$E$5:$E$16,MATCH(C646,Справочник!$A$5:$A$16,0))</f>
        <v>2.3</v>
      </c>
      <c r="K646" s="57" t="n">
        <f aca="false">D646*INDEX(Справочник!$F$5:$F$16,MATCH(C646,Справочник!$A$5:$A$16,0))</f>
        <v>0.7</v>
      </c>
    </row>
    <row r="647" customFormat="false" ht="15" hidden="false" customHeight="false" outlineLevel="0" collapsed="false">
      <c r="A647" s="53" t="n">
        <v>45785</v>
      </c>
      <c r="B647" s="54" t="s">
        <v>549</v>
      </c>
      <c r="C647" s="54" t="s">
        <v>88</v>
      </c>
      <c r="D647" s="54" t="n">
        <v>1</v>
      </c>
      <c r="E647" s="55" t="n">
        <v>39</v>
      </c>
      <c r="F647" s="56" t="n">
        <v>0</v>
      </c>
      <c r="G647" s="57" t="n">
        <f aca="false">D647*E647</f>
        <v>39</v>
      </c>
      <c r="H647" s="57" t="n">
        <f aca="false">G647*(1-F647)</f>
        <v>39</v>
      </c>
      <c r="I647" s="1" t="n">
        <f aca="false">MONTH(A647)</f>
        <v>5</v>
      </c>
      <c r="J647" s="57" t="n">
        <f aca="false">D647*INDEX(Справочник!$E$5:$E$16,MATCH(C647,Справочник!$A$5:$A$16,0))</f>
        <v>24</v>
      </c>
      <c r="K647" s="57" t="n">
        <f aca="false">D647*INDEX(Справочник!$F$5:$F$16,MATCH(C647,Справочник!$A$5:$A$16,0))</f>
        <v>4.2</v>
      </c>
    </row>
    <row r="648" customFormat="false" ht="15" hidden="false" customHeight="false" outlineLevel="0" collapsed="false">
      <c r="A648" s="53" t="n">
        <v>45785</v>
      </c>
      <c r="B648" s="54" t="s">
        <v>549</v>
      </c>
      <c r="C648" s="54" t="s">
        <v>84</v>
      </c>
      <c r="D648" s="54" t="n">
        <v>1</v>
      </c>
      <c r="E648" s="55" t="n">
        <v>10.5</v>
      </c>
      <c r="F648" s="56" t="n">
        <v>0</v>
      </c>
      <c r="G648" s="57" t="n">
        <f aca="false">D648*E648</f>
        <v>10.5</v>
      </c>
      <c r="H648" s="57" t="n">
        <f aca="false">G648*(1-F648)</f>
        <v>10.5</v>
      </c>
      <c r="I648" s="1" t="n">
        <f aca="false">MONTH(A648)</f>
        <v>5</v>
      </c>
      <c r="J648" s="57" t="n">
        <f aca="false">D648*INDEX(Справочник!$E$5:$E$16,MATCH(C648,Справочник!$A$5:$A$16,0))</f>
        <v>4.7</v>
      </c>
      <c r="K648" s="57" t="n">
        <f aca="false">D648*INDEX(Справочник!$F$5:$F$16,MATCH(C648,Справочник!$A$5:$A$16,0))</f>
        <v>0.9</v>
      </c>
    </row>
    <row r="649" customFormat="false" ht="15" hidden="false" customHeight="false" outlineLevel="0" collapsed="false">
      <c r="A649" s="53" t="n">
        <v>45785</v>
      </c>
      <c r="B649" s="54" t="s">
        <v>550</v>
      </c>
      <c r="C649" s="54" t="s">
        <v>81</v>
      </c>
      <c r="D649" s="54" t="n">
        <v>1</v>
      </c>
      <c r="E649" s="55" t="n">
        <v>29.9</v>
      </c>
      <c r="F649" s="56" t="n">
        <v>0</v>
      </c>
      <c r="G649" s="57" t="n">
        <f aca="false">D649*E649</f>
        <v>29.9</v>
      </c>
      <c r="H649" s="57" t="n">
        <f aca="false">G649*(1-F649)</f>
        <v>29.9</v>
      </c>
      <c r="I649" s="1" t="n">
        <f aca="false">MONTH(A649)</f>
        <v>5</v>
      </c>
      <c r="J649" s="57" t="n">
        <f aca="false">D649*INDEX(Справочник!$E$5:$E$16,MATCH(C649,Справочник!$A$5:$A$16,0))</f>
        <v>14.8</v>
      </c>
      <c r="K649" s="57" t="n">
        <f aca="false">D649*INDEX(Справочник!$F$5:$F$16,MATCH(C649,Справочник!$A$5:$A$16,0))</f>
        <v>2.4</v>
      </c>
    </row>
    <row r="650" customFormat="false" ht="15" hidden="false" customHeight="false" outlineLevel="0" collapsed="false">
      <c r="A650" s="53" t="n">
        <v>45786</v>
      </c>
      <c r="B650" s="54" t="s">
        <v>551</v>
      </c>
      <c r="C650" s="54" t="s">
        <v>80</v>
      </c>
      <c r="D650" s="54" t="n">
        <v>1</v>
      </c>
      <c r="E650" s="55" t="n">
        <v>9.9</v>
      </c>
      <c r="F650" s="56" t="n">
        <v>0</v>
      </c>
      <c r="G650" s="57" t="n">
        <f aca="false">D650*E650</f>
        <v>9.9</v>
      </c>
      <c r="H650" s="57" t="n">
        <f aca="false">G650*(1-F650)</f>
        <v>9.9</v>
      </c>
      <c r="I650" s="1" t="n">
        <f aca="false">MONTH(A650)</f>
        <v>5</v>
      </c>
      <c r="J650" s="57" t="n">
        <f aca="false">D650*INDEX(Справочник!$E$5:$E$16,MATCH(C650,Справочник!$A$5:$A$16,0))</f>
        <v>4.2</v>
      </c>
      <c r="K650" s="57" t="n">
        <f aca="false">D650*INDEX(Справочник!$F$5:$F$16,MATCH(C650,Справочник!$A$5:$A$16,0))</f>
        <v>0.9</v>
      </c>
    </row>
    <row r="651" customFormat="false" ht="15" hidden="false" customHeight="false" outlineLevel="0" collapsed="false">
      <c r="A651" s="53" t="n">
        <v>45786</v>
      </c>
      <c r="B651" s="54" t="s">
        <v>551</v>
      </c>
      <c r="C651" s="54" t="s">
        <v>90</v>
      </c>
      <c r="D651" s="54" t="n">
        <v>2</v>
      </c>
      <c r="E651" s="55" t="n">
        <v>4.5</v>
      </c>
      <c r="F651" s="56" t="n">
        <v>0</v>
      </c>
      <c r="G651" s="57" t="n">
        <f aca="false">D651*E651</f>
        <v>9</v>
      </c>
      <c r="H651" s="57" t="n">
        <f aca="false">G651*(1-F651)</f>
        <v>9</v>
      </c>
      <c r="I651" s="1" t="n">
        <f aca="false">MONTH(A651)</f>
        <v>5</v>
      </c>
      <c r="J651" s="57" t="n">
        <f aca="false">D651*INDEX(Справочник!$E$5:$E$16,MATCH(C651,Справочник!$A$5:$A$16,0))</f>
        <v>3.2</v>
      </c>
      <c r="K651" s="57" t="n">
        <f aca="false">D651*INDEX(Справочник!$F$5:$F$16,MATCH(C651,Справочник!$A$5:$A$16,0))</f>
        <v>5.8</v>
      </c>
    </row>
    <row r="652" customFormat="false" ht="15" hidden="false" customHeight="false" outlineLevel="0" collapsed="false">
      <c r="A652" s="53" t="n">
        <v>45786</v>
      </c>
      <c r="B652" s="54" t="s">
        <v>552</v>
      </c>
      <c r="C652" s="54" t="s">
        <v>83</v>
      </c>
      <c r="D652" s="54" t="n">
        <v>1</v>
      </c>
      <c r="E652" s="55" t="n">
        <v>11.5</v>
      </c>
      <c r="F652" s="56" t="n">
        <v>0</v>
      </c>
      <c r="G652" s="57" t="n">
        <f aca="false">D652*E652</f>
        <v>11.5</v>
      </c>
      <c r="H652" s="57" t="n">
        <f aca="false">G652*(1-F652)</f>
        <v>11.5</v>
      </c>
      <c r="I652" s="1" t="n">
        <f aca="false">MONTH(A652)</f>
        <v>5</v>
      </c>
      <c r="J652" s="57" t="n">
        <f aca="false">D652*INDEX(Справочник!$E$5:$E$16,MATCH(C652,Справочник!$A$5:$A$16,0))</f>
        <v>5.1</v>
      </c>
      <c r="K652" s="57" t="n">
        <f aca="false">D652*INDEX(Справочник!$F$5:$F$16,MATCH(C652,Справочник!$A$5:$A$16,0))</f>
        <v>0.9</v>
      </c>
    </row>
    <row r="653" customFormat="false" ht="15" hidden="false" customHeight="false" outlineLevel="0" collapsed="false">
      <c r="A653" s="53" t="n">
        <v>45786</v>
      </c>
      <c r="B653" s="54" t="s">
        <v>552</v>
      </c>
      <c r="C653" s="54" t="s">
        <v>80</v>
      </c>
      <c r="D653" s="54" t="n">
        <v>2</v>
      </c>
      <c r="E653" s="55" t="n">
        <v>9.9</v>
      </c>
      <c r="F653" s="56" t="n">
        <v>0</v>
      </c>
      <c r="G653" s="57" t="n">
        <f aca="false">D653*E653</f>
        <v>19.8</v>
      </c>
      <c r="H653" s="57" t="n">
        <f aca="false">G653*(1-F653)</f>
        <v>19.8</v>
      </c>
      <c r="I653" s="1" t="n">
        <f aca="false">MONTH(A653)</f>
        <v>5</v>
      </c>
      <c r="J653" s="57" t="n">
        <f aca="false">D653*INDEX(Справочник!$E$5:$E$16,MATCH(C653,Справочник!$A$5:$A$16,0))</f>
        <v>8.4</v>
      </c>
      <c r="K653" s="57" t="n">
        <f aca="false">D653*INDEX(Справочник!$F$5:$F$16,MATCH(C653,Справочник!$A$5:$A$16,0))</f>
        <v>1.8</v>
      </c>
    </row>
    <row r="654" customFormat="false" ht="15" hidden="false" customHeight="false" outlineLevel="0" collapsed="false">
      <c r="A654" s="53" t="n">
        <v>45786</v>
      </c>
      <c r="B654" s="54" t="s">
        <v>553</v>
      </c>
      <c r="C654" s="54" t="s">
        <v>82</v>
      </c>
      <c r="D654" s="54" t="n">
        <v>3</v>
      </c>
      <c r="E654" s="55" t="n">
        <v>32</v>
      </c>
      <c r="F654" s="56" t="n">
        <v>0</v>
      </c>
      <c r="G654" s="57" t="n">
        <f aca="false">D654*E654</f>
        <v>96</v>
      </c>
      <c r="H654" s="57" t="n">
        <f aca="false">G654*(1-F654)</f>
        <v>96</v>
      </c>
      <c r="I654" s="1" t="n">
        <f aca="false">MONTH(A654)</f>
        <v>5</v>
      </c>
      <c r="J654" s="57" t="n">
        <f aca="false">D654*INDEX(Справочник!$E$5:$E$16,MATCH(C654,Справочник!$A$5:$A$16,0))</f>
        <v>49.5</v>
      </c>
      <c r="K654" s="57" t="n">
        <f aca="false">D654*INDEX(Справочник!$F$5:$F$16,MATCH(C654,Справочник!$A$5:$A$16,0))</f>
        <v>7.2</v>
      </c>
    </row>
    <row r="655" customFormat="false" ht="15" hidden="false" customHeight="false" outlineLevel="0" collapsed="false">
      <c r="A655" s="53" t="n">
        <v>45786</v>
      </c>
      <c r="B655" s="54" t="s">
        <v>554</v>
      </c>
      <c r="C655" s="54" t="s">
        <v>83</v>
      </c>
      <c r="D655" s="54" t="n">
        <v>3</v>
      </c>
      <c r="E655" s="55" t="n">
        <v>11.5</v>
      </c>
      <c r="F655" s="56" t="n">
        <v>0</v>
      </c>
      <c r="G655" s="57" t="n">
        <f aca="false">D655*E655</f>
        <v>34.5</v>
      </c>
      <c r="H655" s="57" t="n">
        <f aca="false">G655*(1-F655)</f>
        <v>34.5</v>
      </c>
      <c r="I655" s="1" t="n">
        <f aca="false">MONTH(A655)</f>
        <v>5</v>
      </c>
      <c r="J655" s="57" t="n">
        <f aca="false">D655*INDEX(Справочник!$E$5:$E$16,MATCH(C655,Справочник!$A$5:$A$16,0))</f>
        <v>15.3</v>
      </c>
      <c r="K655" s="57" t="n">
        <f aca="false">D655*INDEX(Справочник!$F$5:$F$16,MATCH(C655,Справочник!$A$5:$A$16,0))</f>
        <v>2.7</v>
      </c>
    </row>
    <row r="656" customFormat="false" ht="15" hidden="false" customHeight="false" outlineLevel="0" collapsed="false">
      <c r="A656" s="53" t="n">
        <v>45786</v>
      </c>
      <c r="B656" s="54" t="s">
        <v>554</v>
      </c>
      <c r="C656" s="54" t="s">
        <v>84</v>
      </c>
      <c r="D656" s="54" t="n">
        <v>2</v>
      </c>
      <c r="E656" s="55" t="n">
        <v>10.5</v>
      </c>
      <c r="F656" s="56" t="n">
        <v>0</v>
      </c>
      <c r="G656" s="57" t="n">
        <f aca="false">D656*E656</f>
        <v>21</v>
      </c>
      <c r="H656" s="57" t="n">
        <f aca="false">G656*(1-F656)</f>
        <v>21</v>
      </c>
      <c r="I656" s="1" t="n">
        <f aca="false">MONTH(A656)</f>
        <v>5</v>
      </c>
      <c r="J656" s="57" t="n">
        <f aca="false">D656*INDEX(Справочник!$E$5:$E$16,MATCH(C656,Справочник!$A$5:$A$16,0))</f>
        <v>9.4</v>
      </c>
      <c r="K656" s="57" t="n">
        <f aca="false">D656*INDEX(Справочник!$F$5:$F$16,MATCH(C656,Справочник!$A$5:$A$16,0))</f>
        <v>1.8</v>
      </c>
    </row>
    <row r="657" customFormat="false" ht="15" hidden="false" customHeight="false" outlineLevel="0" collapsed="false">
      <c r="A657" s="53" t="n">
        <v>45786</v>
      </c>
      <c r="B657" s="54" t="s">
        <v>555</v>
      </c>
      <c r="C657" s="54" t="s">
        <v>81</v>
      </c>
      <c r="D657" s="54" t="n">
        <v>1</v>
      </c>
      <c r="E657" s="55" t="n">
        <v>29.9</v>
      </c>
      <c r="F657" s="56" t="n">
        <v>0</v>
      </c>
      <c r="G657" s="57" t="n">
        <f aca="false">D657*E657</f>
        <v>29.9</v>
      </c>
      <c r="H657" s="57" t="n">
        <f aca="false">G657*(1-F657)</f>
        <v>29.9</v>
      </c>
      <c r="I657" s="1" t="n">
        <f aca="false">MONTH(A657)</f>
        <v>5</v>
      </c>
      <c r="J657" s="57" t="n">
        <f aca="false">D657*INDEX(Справочник!$E$5:$E$16,MATCH(C657,Справочник!$A$5:$A$16,0))</f>
        <v>14.8</v>
      </c>
      <c r="K657" s="57" t="n">
        <f aca="false">D657*INDEX(Справочник!$F$5:$F$16,MATCH(C657,Справочник!$A$5:$A$16,0))</f>
        <v>2.4</v>
      </c>
    </row>
    <row r="658" customFormat="false" ht="15" hidden="false" customHeight="false" outlineLevel="0" collapsed="false">
      <c r="A658" s="53" t="n">
        <v>45786</v>
      </c>
      <c r="B658" s="54" t="s">
        <v>555</v>
      </c>
      <c r="C658" s="54" t="s">
        <v>90</v>
      </c>
      <c r="D658" s="54" t="n">
        <v>1</v>
      </c>
      <c r="E658" s="55" t="n">
        <v>4.5</v>
      </c>
      <c r="F658" s="56" t="n">
        <v>0</v>
      </c>
      <c r="G658" s="57" t="n">
        <f aca="false">D658*E658</f>
        <v>4.5</v>
      </c>
      <c r="H658" s="57" t="n">
        <f aca="false">G658*(1-F658)</f>
        <v>4.5</v>
      </c>
      <c r="I658" s="1" t="n">
        <f aca="false">MONTH(A658)</f>
        <v>5</v>
      </c>
      <c r="J658" s="57" t="n">
        <f aca="false">D658*INDEX(Справочник!$E$5:$E$16,MATCH(C658,Справочник!$A$5:$A$16,0))</f>
        <v>1.6</v>
      </c>
      <c r="K658" s="57" t="n">
        <f aca="false">D658*INDEX(Справочник!$F$5:$F$16,MATCH(C658,Справочник!$A$5:$A$16,0))</f>
        <v>2.9</v>
      </c>
    </row>
    <row r="659" customFormat="false" ht="15" hidden="false" customHeight="false" outlineLevel="0" collapsed="false">
      <c r="A659" s="53" t="n">
        <v>45786</v>
      </c>
      <c r="B659" s="54" t="s">
        <v>556</v>
      </c>
      <c r="C659" s="54" t="s">
        <v>84</v>
      </c>
      <c r="D659" s="54" t="n">
        <v>1</v>
      </c>
      <c r="E659" s="55" t="n">
        <v>10.5</v>
      </c>
      <c r="F659" s="56" t="n">
        <v>0</v>
      </c>
      <c r="G659" s="57" t="n">
        <f aca="false">D659*E659</f>
        <v>10.5</v>
      </c>
      <c r="H659" s="57" t="n">
        <f aca="false">G659*(1-F659)</f>
        <v>10.5</v>
      </c>
      <c r="I659" s="1" t="n">
        <f aca="false">MONTH(A659)</f>
        <v>5</v>
      </c>
      <c r="J659" s="57" t="n">
        <f aca="false">D659*INDEX(Справочник!$E$5:$E$16,MATCH(C659,Справочник!$A$5:$A$16,0))</f>
        <v>4.7</v>
      </c>
      <c r="K659" s="57" t="n">
        <f aca="false">D659*INDEX(Справочник!$F$5:$F$16,MATCH(C659,Справочник!$A$5:$A$16,0))</f>
        <v>0.9</v>
      </c>
    </row>
    <row r="660" customFormat="false" ht="15" hidden="false" customHeight="false" outlineLevel="0" collapsed="false">
      <c r="A660" s="53" t="n">
        <v>45786</v>
      </c>
      <c r="B660" s="54" t="s">
        <v>556</v>
      </c>
      <c r="C660" s="54" t="s">
        <v>91</v>
      </c>
      <c r="D660" s="54" t="n">
        <v>1</v>
      </c>
      <c r="E660" s="55" t="n">
        <v>28</v>
      </c>
      <c r="F660" s="56" t="n">
        <v>0.2</v>
      </c>
      <c r="G660" s="57" t="n">
        <f aca="false">D660*E660</f>
        <v>28</v>
      </c>
      <c r="H660" s="57" t="n">
        <f aca="false">G660*(1-F660)</f>
        <v>22.4</v>
      </c>
      <c r="I660" s="1" t="n">
        <f aca="false">MONTH(A660)</f>
        <v>5</v>
      </c>
      <c r="J660" s="57" t="n">
        <f aca="false">D660*INDEX(Справочник!$E$5:$E$16,MATCH(C660,Справочник!$A$5:$A$16,0))</f>
        <v>17.4</v>
      </c>
      <c r="K660" s="57" t="n">
        <f aca="false">D660*INDEX(Справочник!$F$5:$F$16,MATCH(C660,Справочник!$A$5:$A$16,0))</f>
        <v>7.9</v>
      </c>
    </row>
    <row r="661" customFormat="false" ht="15" hidden="false" customHeight="false" outlineLevel="0" collapsed="false">
      <c r="A661" s="53" t="n">
        <v>45787</v>
      </c>
      <c r="B661" s="54" t="s">
        <v>557</v>
      </c>
      <c r="C661" s="54" t="s">
        <v>84</v>
      </c>
      <c r="D661" s="54" t="n">
        <v>1</v>
      </c>
      <c r="E661" s="55" t="n">
        <v>10.5</v>
      </c>
      <c r="F661" s="56" t="n">
        <v>0</v>
      </c>
      <c r="G661" s="57" t="n">
        <f aca="false">D661*E661</f>
        <v>10.5</v>
      </c>
      <c r="H661" s="57" t="n">
        <f aca="false">G661*(1-F661)</f>
        <v>10.5</v>
      </c>
      <c r="I661" s="1" t="n">
        <f aca="false">MONTH(A661)</f>
        <v>5</v>
      </c>
      <c r="J661" s="57" t="n">
        <f aca="false">D661*INDEX(Справочник!$E$5:$E$16,MATCH(C661,Справочник!$A$5:$A$16,0))</f>
        <v>4.7</v>
      </c>
      <c r="K661" s="57" t="n">
        <f aca="false">D661*INDEX(Справочник!$F$5:$F$16,MATCH(C661,Справочник!$A$5:$A$16,0))</f>
        <v>0.9</v>
      </c>
    </row>
    <row r="662" customFormat="false" ht="15" hidden="false" customHeight="false" outlineLevel="0" collapsed="false">
      <c r="A662" s="53" t="n">
        <v>45787</v>
      </c>
      <c r="B662" s="54" t="s">
        <v>558</v>
      </c>
      <c r="C662" s="54" t="s">
        <v>83</v>
      </c>
      <c r="D662" s="54" t="n">
        <v>1</v>
      </c>
      <c r="E662" s="55" t="n">
        <v>11.5</v>
      </c>
      <c r="F662" s="56" t="n">
        <v>0</v>
      </c>
      <c r="G662" s="57" t="n">
        <f aca="false">D662*E662</f>
        <v>11.5</v>
      </c>
      <c r="H662" s="57" t="n">
        <f aca="false">G662*(1-F662)</f>
        <v>11.5</v>
      </c>
      <c r="I662" s="1" t="n">
        <f aca="false">MONTH(A662)</f>
        <v>5</v>
      </c>
      <c r="J662" s="57" t="n">
        <f aca="false">D662*INDEX(Справочник!$E$5:$E$16,MATCH(C662,Справочник!$A$5:$A$16,0))</f>
        <v>5.1</v>
      </c>
      <c r="K662" s="57" t="n">
        <f aca="false">D662*INDEX(Справочник!$F$5:$F$16,MATCH(C662,Справочник!$A$5:$A$16,0))</f>
        <v>0.9</v>
      </c>
    </row>
    <row r="663" customFormat="false" ht="15" hidden="false" customHeight="false" outlineLevel="0" collapsed="false">
      <c r="A663" s="53" t="n">
        <v>45787</v>
      </c>
      <c r="B663" s="54" t="s">
        <v>559</v>
      </c>
      <c r="C663" s="54" t="s">
        <v>90</v>
      </c>
      <c r="D663" s="54" t="n">
        <v>2</v>
      </c>
      <c r="E663" s="55" t="n">
        <v>4.5</v>
      </c>
      <c r="F663" s="56" t="n">
        <v>0</v>
      </c>
      <c r="G663" s="57" t="n">
        <f aca="false">D663*E663</f>
        <v>9</v>
      </c>
      <c r="H663" s="57" t="n">
        <f aca="false">G663*(1-F663)</f>
        <v>9</v>
      </c>
      <c r="I663" s="1" t="n">
        <f aca="false">MONTH(A663)</f>
        <v>5</v>
      </c>
      <c r="J663" s="57" t="n">
        <f aca="false">D663*INDEX(Справочник!$E$5:$E$16,MATCH(C663,Справочник!$A$5:$A$16,0))</f>
        <v>3.2</v>
      </c>
      <c r="K663" s="57" t="n">
        <f aca="false">D663*INDEX(Справочник!$F$5:$F$16,MATCH(C663,Справочник!$A$5:$A$16,0))</f>
        <v>5.8</v>
      </c>
    </row>
    <row r="664" customFormat="false" ht="15" hidden="false" customHeight="false" outlineLevel="0" collapsed="false">
      <c r="A664" s="53" t="n">
        <v>45787</v>
      </c>
      <c r="B664" s="54" t="s">
        <v>559</v>
      </c>
      <c r="C664" s="54" t="s">
        <v>80</v>
      </c>
      <c r="D664" s="54" t="n">
        <v>3</v>
      </c>
      <c r="E664" s="55" t="n">
        <v>9.9</v>
      </c>
      <c r="F664" s="56" t="n">
        <v>0</v>
      </c>
      <c r="G664" s="57" t="n">
        <f aca="false">D664*E664</f>
        <v>29.7</v>
      </c>
      <c r="H664" s="57" t="n">
        <f aca="false">G664*(1-F664)</f>
        <v>29.7</v>
      </c>
      <c r="I664" s="1" t="n">
        <f aca="false">MONTH(A664)</f>
        <v>5</v>
      </c>
      <c r="J664" s="57" t="n">
        <f aca="false">D664*INDEX(Справочник!$E$5:$E$16,MATCH(C664,Справочник!$A$5:$A$16,0))</f>
        <v>12.6</v>
      </c>
      <c r="K664" s="57" t="n">
        <f aca="false">D664*INDEX(Справочник!$F$5:$F$16,MATCH(C664,Справочник!$A$5:$A$16,0))</f>
        <v>2.7</v>
      </c>
    </row>
    <row r="665" customFormat="false" ht="15" hidden="false" customHeight="false" outlineLevel="0" collapsed="false">
      <c r="A665" s="53" t="n">
        <v>45787</v>
      </c>
      <c r="B665" s="54" t="s">
        <v>559</v>
      </c>
      <c r="C665" s="54" t="s">
        <v>86</v>
      </c>
      <c r="D665" s="54" t="n">
        <v>2</v>
      </c>
      <c r="E665" s="55" t="n">
        <v>7.5</v>
      </c>
      <c r="F665" s="56" t="n">
        <v>0</v>
      </c>
      <c r="G665" s="57" t="n">
        <f aca="false">D665*E665</f>
        <v>15</v>
      </c>
      <c r="H665" s="57" t="n">
        <f aca="false">G665*(1-F665)</f>
        <v>15</v>
      </c>
      <c r="I665" s="1" t="n">
        <f aca="false">MONTH(A665)</f>
        <v>5</v>
      </c>
      <c r="J665" s="57" t="n">
        <f aca="false">D665*INDEX(Справочник!$E$5:$E$16,MATCH(C665,Справочник!$A$5:$A$16,0))</f>
        <v>5.2</v>
      </c>
      <c r="K665" s="57" t="n">
        <f aca="false">D665*INDEX(Справочник!$F$5:$F$16,MATCH(C665,Справочник!$A$5:$A$16,0))</f>
        <v>1.4</v>
      </c>
    </row>
    <row r="666" customFormat="false" ht="15" hidden="false" customHeight="false" outlineLevel="0" collapsed="false">
      <c r="A666" s="53" t="n">
        <v>45787</v>
      </c>
      <c r="B666" s="54" t="s">
        <v>560</v>
      </c>
      <c r="C666" s="54" t="s">
        <v>80</v>
      </c>
      <c r="D666" s="54" t="n">
        <v>1</v>
      </c>
      <c r="E666" s="55" t="n">
        <v>9.9</v>
      </c>
      <c r="F666" s="56" t="n">
        <v>0</v>
      </c>
      <c r="G666" s="57" t="n">
        <f aca="false">D666*E666</f>
        <v>9.9</v>
      </c>
      <c r="H666" s="57" t="n">
        <f aca="false">G666*(1-F666)</f>
        <v>9.9</v>
      </c>
      <c r="I666" s="1" t="n">
        <f aca="false">MONTH(A666)</f>
        <v>5</v>
      </c>
      <c r="J666" s="57" t="n">
        <f aca="false">D666*INDEX(Справочник!$E$5:$E$16,MATCH(C666,Справочник!$A$5:$A$16,0))</f>
        <v>4.2</v>
      </c>
      <c r="K666" s="57" t="n">
        <f aca="false">D666*INDEX(Справочник!$F$5:$F$16,MATCH(C666,Справочник!$A$5:$A$16,0))</f>
        <v>0.9</v>
      </c>
    </row>
    <row r="667" customFormat="false" ht="15" hidden="false" customHeight="false" outlineLevel="0" collapsed="false">
      <c r="A667" s="53" t="n">
        <v>45787</v>
      </c>
      <c r="B667" s="54" t="s">
        <v>560</v>
      </c>
      <c r="C667" s="54" t="s">
        <v>87</v>
      </c>
      <c r="D667" s="54" t="n">
        <v>1</v>
      </c>
      <c r="E667" s="55" t="n">
        <v>5.9</v>
      </c>
      <c r="F667" s="56" t="n">
        <v>0</v>
      </c>
      <c r="G667" s="57" t="n">
        <f aca="false">D667*E667</f>
        <v>5.9</v>
      </c>
      <c r="H667" s="57" t="n">
        <f aca="false">G667*(1-F667)</f>
        <v>5.9</v>
      </c>
      <c r="I667" s="1" t="n">
        <f aca="false">MONTH(A667)</f>
        <v>5</v>
      </c>
      <c r="J667" s="57" t="n">
        <f aca="false">D667*INDEX(Справочник!$E$5:$E$16,MATCH(C667,Справочник!$A$5:$A$16,0))</f>
        <v>1.9</v>
      </c>
      <c r="K667" s="57" t="n">
        <f aca="false">D667*INDEX(Справочник!$F$5:$F$16,MATCH(C667,Справочник!$A$5:$A$16,0))</f>
        <v>0.7</v>
      </c>
    </row>
    <row r="668" customFormat="false" ht="15" hidden="false" customHeight="false" outlineLevel="0" collapsed="false">
      <c r="A668" s="53" t="n">
        <v>45787</v>
      </c>
      <c r="B668" s="54" t="s">
        <v>561</v>
      </c>
      <c r="C668" s="54" t="s">
        <v>86</v>
      </c>
      <c r="D668" s="54" t="n">
        <v>1</v>
      </c>
      <c r="E668" s="55" t="n">
        <v>7.5</v>
      </c>
      <c r="F668" s="56" t="n">
        <v>0</v>
      </c>
      <c r="G668" s="57" t="n">
        <f aca="false">D668*E668</f>
        <v>7.5</v>
      </c>
      <c r="H668" s="57" t="n">
        <f aca="false">G668*(1-F668)</f>
        <v>7.5</v>
      </c>
      <c r="I668" s="1" t="n">
        <f aca="false">MONTH(A668)</f>
        <v>5</v>
      </c>
      <c r="J668" s="57" t="n">
        <f aca="false">D668*INDEX(Справочник!$E$5:$E$16,MATCH(C668,Справочник!$A$5:$A$16,0))</f>
        <v>2.6</v>
      </c>
      <c r="K668" s="57" t="n">
        <f aca="false">D668*INDEX(Справочник!$F$5:$F$16,MATCH(C668,Справочник!$A$5:$A$16,0))</f>
        <v>0.7</v>
      </c>
    </row>
    <row r="669" customFormat="false" ht="15" hidden="false" customHeight="false" outlineLevel="0" collapsed="false">
      <c r="A669" s="53" t="n">
        <v>45788</v>
      </c>
      <c r="B669" s="54" t="s">
        <v>562</v>
      </c>
      <c r="C669" s="54" t="s">
        <v>85</v>
      </c>
      <c r="D669" s="54" t="n">
        <v>1</v>
      </c>
      <c r="E669" s="55" t="n">
        <v>6.9</v>
      </c>
      <c r="F669" s="56" t="n">
        <v>0</v>
      </c>
      <c r="G669" s="57" t="n">
        <f aca="false">D669*E669</f>
        <v>6.9</v>
      </c>
      <c r="H669" s="57" t="n">
        <f aca="false">G669*(1-F669)</f>
        <v>6.9</v>
      </c>
      <c r="I669" s="1" t="n">
        <f aca="false">MONTH(A669)</f>
        <v>5</v>
      </c>
      <c r="J669" s="57" t="n">
        <f aca="false">D669*INDEX(Справочник!$E$5:$E$16,MATCH(C669,Справочник!$A$5:$A$16,0))</f>
        <v>2.3</v>
      </c>
      <c r="K669" s="57" t="n">
        <f aca="false">D669*INDEX(Справочник!$F$5:$F$16,MATCH(C669,Справочник!$A$5:$A$16,0))</f>
        <v>0.7</v>
      </c>
    </row>
    <row r="670" customFormat="false" ht="15" hidden="false" customHeight="false" outlineLevel="0" collapsed="false">
      <c r="A670" s="53" t="n">
        <v>45788</v>
      </c>
      <c r="B670" s="54" t="s">
        <v>563</v>
      </c>
      <c r="C670" s="54" t="s">
        <v>83</v>
      </c>
      <c r="D670" s="54" t="n">
        <v>2</v>
      </c>
      <c r="E670" s="55" t="n">
        <v>11.5</v>
      </c>
      <c r="F670" s="56" t="n">
        <v>0</v>
      </c>
      <c r="G670" s="57" t="n">
        <f aca="false">D670*E670</f>
        <v>23</v>
      </c>
      <c r="H670" s="57" t="n">
        <f aca="false">G670*(1-F670)</f>
        <v>23</v>
      </c>
      <c r="I670" s="1" t="n">
        <f aca="false">MONTH(A670)</f>
        <v>5</v>
      </c>
      <c r="J670" s="57" t="n">
        <f aca="false">D670*INDEX(Справочник!$E$5:$E$16,MATCH(C670,Справочник!$A$5:$A$16,0))</f>
        <v>10.2</v>
      </c>
      <c r="K670" s="57" t="n">
        <f aca="false">D670*INDEX(Справочник!$F$5:$F$16,MATCH(C670,Справочник!$A$5:$A$16,0))</f>
        <v>1.8</v>
      </c>
    </row>
    <row r="671" customFormat="false" ht="15" hidden="false" customHeight="false" outlineLevel="0" collapsed="false">
      <c r="A671" s="53" t="n">
        <v>45788</v>
      </c>
      <c r="B671" s="54" t="s">
        <v>564</v>
      </c>
      <c r="C671" s="54" t="s">
        <v>80</v>
      </c>
      <c r="D671" s="54" t="n">
        <v>1</v>
      </c>
      <c r="E671" s="55" t="n">
        <v>9.9</v>
      </c>
      <c r="F671" s="56" t="n">
        <v>0</v>
      </c>
      <c r="G671" s="57" t="n">
        <f aca="false">D671*E671</f>
        <v>9.9</v>
      </c>
      <c r="H671" s="57" t="n">
        <f aca="false">G671*(1-F671)</f>
        <v>9.9</v>
      </c>
      <c r="I671" s="1" t="n">
        <f aca="false">MONTH(A671)</f>
        <v>5</v>
      </c>
      <c r="J671" s="57" t="n">
        <f aca="false">D671*INDEX(Справочник!$E$5:$E$16,MATCH(C671,Справочник!$A$5:$A$16,0))</f>
        <v>4.2</v>
      </c>
      <c r="K671" s="57" t="n">
        <f aca="false">D671*INDEX(Справочник!$F$5:$F$16,MATCH(C671,Справочник!$A$5:$A$16,0))</f>
        <v>0.9</v>
      </c>
    </row>
    <row r="672" customFormat="false" ht="15" hidden="false" customHeight="false" outlineLevel="0" collapsed="false">
      <c r="A672" s="53" t="n">
        <v>45788</v>
      </c>
      <c r="B672" s="54" t="s">
        <v>564</v>
      </c>
      <c r="C672" s="54" t="s">
        <v>83</v>
      </c>
      <c r="D672" s="54" t="n">
        <v>3</v>
      </c>
      <c r="E672" s="55" t="n">
        <v>11.5</v>
      </c>
      <c r="F672" s="56" t="n">
        <v>0</v>
      </c>
      <c r="G672" s="57" t="n">
        <f aca="false">D672*E672</f>
        <v>34.5</v>
      </c>
      <c r="H672" s="57" t="n">
        <f aca="false">G672*(1-F672)</f>
        <v>34.5</v>
      </c>
      <c r="I672" s="1" t="n">
        <f aca="false">MONTH(A672)</f>
        <v>5</v>
      </c>
      <c r="J672" s="57" t="n">
        <f aca="false">D672*INDEX(Справочник!$E$5:$E$16,MATCH(C672,Справочник!$A$5:$A$16,0))</f>
        <v>15.3</v>
      </c>
      <c r="K672" s="57" t="n">
        <f aca="false">D672*INDEX(Справочник!$F$5:$F$16,MATCH(C672,Справочник!$A$5:$A$16,0))</f>
        <v>2.7</v>
      </c>
    </row>
    <row r="673" customFormat="false" ht="15" hidden="false" customHeight="false" outlineLevel="0" collapsed="false">
      <c r="A673" s="53" t="n">
        <v>45788</v>
      </c>
      <c r="B673" s="54" t="s">
        <v>565</v>
      </c>
      <c r="C673" s="54" t="s">
        <v>91</v>
      </c>
      <c r="D673" s="54" t="n">
        <v>1</v>
      </c>
      <c r="E673" s="55" t="n">
        <v>28</v>
      </c>
      <c r="F673" s="56" t="n">
        <v>0.2</v>
      </c>
      <c r="G673" s="57" t="n">
        <f aca="false">D673*E673</f>
        <v>28</v>
      </c>
      <c r="H673" s="57" t="n">
        <f aca="false">G673*(1-F673)</f>
        <v>22.4</v>
      </c>
      <c r="I673" s="1" t="n">
        <f aca="false">MONTH(A673)</f>
        <v>5</v>
      </c>
      <c r="J673" s="57" t="n">
        <f aca="false">D673*INDEX(Справочник!$E$5:$E$16,MATCH(C673,Справочник!$A$5:$A$16,0))</f>
        <v>17.4</v>
      </c>
      <c r="K673" s="57" t="n">
        <f aca="false">D673*INDEX(Справочник!$F$5:$F$16,MATCH(C673,Справочник!$A$5:$A$16,0))</f>
        <v>7.9</v>
      </c>
    </row>
    <row r="674" customFormat="false" ht="15" hidden="false" customHeight="false" outlineLevel="0" collapsed="false">
      <c r="A674" s="53" t="n">
        <v>45789</v>
      </c>
      <c r="B674" s="54" t="s">
        <v>566</v>
      </c>
      <c r="C674" s="54" t="s">
        <v>86</v>
      </c>
      <c r="D674" s="54" t="n">
        <v>1</v>
      </c>
      <c r="E674" s="55" t="n">
        <v>7.5</v>
      </c>
      <c r="F674" s="56" t="n">
        <v>0</v>
      </c>
      <c r="G674" s="57" t="n">
        <f aca="false">D674*E674</f>
        <v>7.5</v>
      </c>
      <c r="H674" s="57" t="n">
        <f aca="false">G674*(1-F674)</f>
        <v>7.5</v>
      </c>
      <c r="I674" s="1" t="n">
        <f aca="false">MONTH(A674)</f>
        <v>5</v>
      </c>
      <c r="J674" s="57" t="n">
        <f aca="false">D674*INDEX(Справочник!$E$5:$E$16,MATCH(C674,Справочник!$A$5:$A$16,0))</f>
        <v>2.6</v>
      </c>
      <c r="K674" s="57" t="n">
        <f aca="false">D674*INDEX(Справочник!$F$5:$F$16,MATCH(C674,Справочник!$A$5:$A$16,0))</f>
        <v>0.7</v>
      </c>
    </row>
    <row r="675" customFormat="false" ht="15" hidden="false" customHeight="false" outlineLevel="0" collapsed="false">
      <c r="A675" s="53" t="n">
        <v>45789</v>
      </c>
      <c r="B675" s="54" t="s">
        <v>567</v>
      </c>
      <c r="C675" s="54" t="s">
        <v>86</v>
      </c>
      <c r="D675" s="54" t="n">
        <v>1</v>
      </c>
      <c r="E675" s="55" t="n">
        <v>7.5</v>
      </c>
      <c r="F675" s="56" t="n">
        <v>0</v>
      </c>
      <c r="G675" s="57" t="n">
        <f aca="false">D675*E675</f>
        <v>7.5</v>
      </c>
      <c r="H675" s="57" t="n">
        <f aca="false">G675*(1-F675)</f>
        <v>7.5</v>
      </c>
      <c r="I675" s="1" t="n">
        <f aca="false">MONTH(A675)</f>
        <v>5</v>
      </c>
      <c r="J675" s="57" t="n">
        <f aca="false">D675*INDEX(Справочник!$E$5:$E$16,MATCH(C675,Справочник!$A$5:$A$16,0))</f>
        <v>2.6</v>
      </c>
      <c r="K675" s="57" t="n">
        <f aca="false">D675*INDEX(Справочник!$F$5:$F$16,MATCH(C675,Справочник!$A$5:$A$16,0))</f>
        <v>0.7</v>
      </c>
    </row>
    <row r="676" customFormat="false" ht="15" hidden="false" customHeight="false" outlineLevel="0" collapsed="false">
      <c r="A676" s="53" t="n">
        <v>45789</v>
      </c>
      <c r="B676" s="54" t="s">
        <v>568</v>
      </c>
      <c r="C676" s="54" t="s">
        <v>80</v>
      </c>
      <c r="D676" s="54" t="n">
        <v>1</v>
      </c>
      <c r="E676" s="55" t="n">
        <v>9.9</v>
      </c>
      <c r="F676" s="56" t="n">
        <v>0</v>
      </c>
      <c r="G676" s="57" t="n">
        <f aca="false">D676*E676</f>
        <v>9.9</v>
      </c>
      <c r="H676" s="57" t="n">
        <f aca="false">G676*(1-F676)</f>
        <v>9.9</v>
      </c>
      <c r="I676" s="1" t="n">
        <f aca="false">MONTH(A676)</f>
        <v>5</v>
      </c>
      <c r="J676" s="57" t="n">
        <f aca="false">D676*INDEX(Справочник!$E$5:$E$16,MATCH(C676,Справочник!$A$5:$A$16,0))</f>
        <v>4.2</v>
      </c>
      <c r="K676" s="57" t="n">
        <f aca="false">D676*INDEX(Справочник!$F$5:$F$16,MATCH(C676,Справочник!$A$5:$A$16,0))</f>
        <v>0.9</v>
      </c>
    </row>
    <row r="677" customFormat="false" ht="15" hidden="false" customHeight="false" outlineLevel="0" collapsed="false">
      <c r="A677" s="53" t="n">
        <v>45791</v>
      </c>
      <c r="B677" s="54" t="s">
        <v>569</v>
      </c>
      <c r="C677" s="54" t="s">
        <v>86</v>
      </c>
      <c r="D677" s="54" t="n">
        <v>2</v>
      </c>
      <c r="E677" s="55" t="n">
        <v>7.5</v>
      </c>
      <c r="F677" s="56" t="n">
        <v>0</v>
      </c>
      <c r="G677" s="57" t="n">
        <f aca="false">D677*E677</f>
        <v>15</v>
      </c>
      <c r="H677" s="57" t="n">
        <f aca="false">G677*(1-F677)</f>
        <v>15</v>
      </c>
      <c r="I677" s="1" t="n">
        <f aca="false">MONTH(A677)</f>
        <v>5</v>
      </c>
      <c r="J677" s="57" t="n">
        <f aca="false">D677*INDEX(Справочник!$E$5:$E$16,MATCH(C677,Справочник!$A$5:$A$16,0))</f>
        <v>5.2</v>
      </c>
      <c r="K677" s="57" t="n">
        <f aca="false">D677*INDEX(Справочник!$F$5:$F$16,MATCH(C677,Справочник!$A$5:$A$16,0))</f>
        <v>1.4</v>
      </c>
    </row>
    <row r="678" customFormat="false" ht="15" hidden="false" customHeight="false" outlineLevel="0" collapsed="false">
      <c r="A678" s="53" t="n">
        <v>45791</v>
      </c>
      <c r="B678" s="54" t="s">
        <v>569</v>
      </c>
      <c r="C678" s="54" t="s">
        <v>91</v>
      </c>
      <c r="D678" s="54" t="n">
        <v>1</v>
      </c>
      <c r="E678" s="55" t="n">
        <v>28</v>
      </c>
      <c r="F678" s="56" t="n">
        <v>0.2</v>
      </c>
      <c r="G678" s="57" t="n">
        <f aca="false">D678*E678</f>
        <v>28</v>
      </c>
      <c r="H678" s="57" t="n">
        <f aca="false">G678*(1-F678)</f>
        <v>22.4</v>
      </c>
      <c r="I678" s="1" t="n">
        <f aca="false">MONTH(A678)</f>
        <v>5</v>
      </c>
      <c r="J678" s="57" t="n">
        <f aca="false">D678*INDEX(Справочник!$E$5:$E$16,MATCH(C678,Справочник!$A$5:$A$16,0))</f>
        <v>17.4</v>
      </c>
      <c r="K678" s="57" t="n">
        <f aca="false">D678*INDEX(Справочник!$F$5:$F$16,MATCH(C678,Справочник!$A$5:$A$16,0))</f>
        <v>7.9</v>
      </c>
    </row>
    <row r="679" customFormat="false" ht="15" hidden="false" customHeight="false" outlineLevel="0" collapsed="false">
      <c r="A679" s="53" t="n">
        <v>45791</v>
      </c>
      <c r="B679" s="54" t="s">
        <v>570</v>
      </c>
      <c r="C679" s="54" t="s">
        <v>90</v>
      </c>
      <c r="D679" s="54" t="n">
        <v>1</v>
      </c>
      <c r="E679" s="55" t="n">
        <v>4.5</v>
      </c>
      <c r="F679" s="56" t="n">
        <v>0</v>
      </c>
      <c r="G679" s="57" t="n">
        <f aca="false">D679*E679</f>
        <v>4.5</v>
      </c>
      <c r="H679" s="57" t="n">
        <f aca="false">G679*(1-F679)</f>
        <v>4.5</v>
      </c>
      <c r="I679" s="1" t="n">
        <f aca="false">MONTH(A679)</f>
        <v>5</v>
      </c>
      <c r="J679" s="57" t="n">
        <f aca="false">D679*INDEX(Справочник!$E$5:$E$16,MATCH(C679,Справочник!$A$5:$A$16,0))</f>
        <v>1.6</v>
      </c>
      <c r="K679" s="57" t="n">
        <f aca="false">D679*INDEX(Справочник!$F$5:$F$16,MATCH(C679,Справочник!$A$5:$A$16,0))</f>
        <v>2.9</v>
      </c>
    </row>
    <row r="680" customFormat="false" ht="15" hidden="false" customHeight="false" outlineLevel="0" collapsed="false">
      <c r="A680" s="53" t="n">
        <v>45791</v>
      </c>
      <c r="B680" s="54" t="s">
        <v>571</v>
      </c>
      <c r="C680" s="54" t="s">
        <v>86</v>
      </c>
      <c r="D680" s="54" t="n">
        <v>2</v>
      </c>
      <c r="E680" s="55" t="n">
        <v>7.5</v>
      </c>
      <c r="F680" s="56" t="n">
        <v>0</v>
      </c>
      <c r="G680" s="57" t="n">
        <f aca="false">D680*E680</f>
        <v>15</v>
      </c>
      <c r="H680" s="57" t="n">
        <f aca="false">G680*(1-F680)</f>
        <v>15</v>
      </c>
      <c r="I680" s="1" t="n">
        <f aca="false">MONTH(A680)</f>
        <v>5</v>
      </c>
      <c r="J680" s="57" t="n">
        <f aca="false">D680*INDEX(Справочник!$E$5:$E$16,MATCH(C680,Справочник!$A$5:$A$16,0))</f>
        <v>5.2</v>
      </c>
      <c r="K680" s="57" t="n">
        <f aca="false">D680*INDEX(Справочник!$F$5:$F$16,MATCH(C680,Справочник!$A$5:$A$16,0))</f>
        <v>1.4</v>
      </c>
    </row>
    <row r="681" customFormat="false" ht="15" hidden="false" customHeight="false" outlineLevel="0" collapsed="false">
      <c r="A681" s="53" t="n">
        <v>45792</v>
      </c>
      <c r="B681" s="54" t="s">
        <v>572</v>
      </c>
      <c r="C681" s="54" t="s">
        <v>81</v>
      </c>
      <c r="D681" s="54" t="n">
        <v>1</v>
      </c>
      <c r="E681" s="55" t="n">
        <v>29.9</v>
      </c>
      <c r="F681" s="56" t="n">
        <v>0</v>
      </c>
      <c r="G681" s="57" t="n">
        <f aca="false">D681*E681</f>
        <v>29.9</v>
      </c>
      <c r="H681" s="57" t="n">
        <f aca="false">G681*(1-F681)</f>
        <v>29.9</v>
      </c>
      <c r="I681" s="1" t="n">
        <f aca="false">MONTH(A681)</f>
        <v>5</v>
      </c>
      <c r="J681" s="57" t="n">
        <f aca="false">D681*INDEX(Справочник!$E$5:$E$16,MATCH(C681,Справочник!$A$5:$A$16,0))</f>
        <v>14.8</v>
      </c>
      <c r="K681" s="57" t="n">
        <f aca="false">D681*INDEX(Справочник!$F$5:$F$16,MATCH(C681,Справочник!$A$5:$A$16,0))</f>
        <v>2.4</v>
      </c>
    </row>
    <row r="682" customFormat="false" ht="15" hidden="false" customHeight="false" outlineLevel="0" collapsed="false">
      <c r="A682" s="53" t="n">
        <v>45792</v>
      </c>
      <c r="B682" s="54" t="s">
        <v>572</v>
      </c>
      <c r="C682" s="54" t="s">
        <v>83</v>
      </c>
      <c r="D682" s="54" t="n">
        <v>1</v>
      </c>
      <c r="E682" s="55" t="n">
        <v>11.5</v>
      </c>
      <c r="F682" s="56" t="n">
        <v>0</v>
      </c>
      <c r="G682" s="57" t="n">
        <f aca="false">D682*E682</f>
        <v>11.5</v>
      </c>
      <c r="H682" s="57" t="n">
        <f aca="false">G682*(1-F682)</f>
        <v>11.5</v>
      </c>
      <c r="I682" s="1" t="n">
        <f aca="false">MONTH(A682)</f>
        <v>5</v>
      </c>
      <c r="J682" s="57" t="n">
        <f aca="false">D682*INDEX(Справочник!$E$5:$E$16,MATCH(C682,Справочник!$A$5:$A$16,0))</f>
        <v>5.1</v>
      </c>
      <c r="K682" s="57" t="n">
        <f aca="false">D682*INDEX(Справочник!$F$5:$F$16,MATCH(C682,Справочник!$A$5:$A$16,0))</f>
        <v>0.9</v>
      </c>
    </row>
    <row r="683" customFormat="false" ht="15" hidden="false" customHeight="false" outlineLevel="0" collapsed="false">
      <c r="A683" s="53" t="n">
        <v>45792</v>
      </c>
      <c r="B683" s="54" t="s">
        <v>572</v>
      </c>
      <c r="C683" s="54" t="s">
        <v>89</v>
      </c>
      <c r="D683" s="54" t="n">
        <v>1</v>
      </c>
      <c r="E683" s="55" t="n">
        <v>24</v>
      </c>
      <c r="F683" s="56" t="n">
        <v>0</v>
      </c>
      <c r="G683" s="57" t="n">
        <f aca="false">D683*E683</f>
        <v>24</v>
      </c>
      <c r="H683" s="57" t="n">
        <f aca="false">G683*(1-F683)</f>
        <v>24</v>
      </c>
      <c r="I683" s="1" t="n">
        <f aca="false">MONTH(A683)</f>
        <v>5</v>
      </c>
      <c r="J683" s="57" t="n">
        <f aca="false">D683*INDEX(Справочник!$E$5:$E$16,MATCH(C683,Справочник!$A$5:$A$16,0))</f>
        <v>13.5</v>
      </c>
      <c r="K683" s="57" t="n">
        <f aca="false">D683*INDEX(Справочник!$F$5:$F$16,MATCH(C683,Справочник!$A$5:$A$16,0))</f>
        <v>3.8</v>
      </c>
    </row>
    <row r="684" customFormat="false" ht="15" hidden="false" customHeight="false" outlineLevel="0" collapsed="false">
      <c r="A684" s="53" t="n">
        <v>45792</v>
      </c>
      <c r="B684" s="54" t="s">
        <v>573</v>
      </c>
      <c r="C684" s="54" t="s">
        <v>83</v>
      </c>
      <c r="D684" s="54" t="n">
        <v>1</v>
      </c>
      <c r="E684" s="55" t="n">
        <v>11.5</v>
      </c>
      <c r="F684" s="56" t="n">
        <v>0</v>
      </c>
      <c r="G684" s="57" t="n">
        <f aca="false">D684*E684</f>
        <v>11.5</v>
      </c>
      <c r="H684" s="57" t="n">
        <f aca="false">G684*(1-F684)</f>
        <v>11.5</v>
      </c>
      <c r="I684" s="1" t="n">
        <f aca="false">MONTH(A684)</f>
        <v>5</v>
      </c>
      <c r="J684" s="57" t="n">
        <f aca="false">D684*INDEX(Справочник!$E$5:$E$16,MATCH(C684,Справочник!$A$5:$A$16,0))</f>
        <v>5.1</v>
      </c>
      <c r="K684" s="57" t="n">
        <f aca="false">D684*INDEX(Справочник!$F$5:$F$16,MATCH(C684,Справочник!$A$5:$A$16,0))</f>
        <v>0.9</v>
      </c>
    </row>
    <row r="685" customFormat="false" ht="15" hidden="false" customHeight="false" outlineLevel="0" collapsed="false">
      <c r="A685" s="53" t="n">
        <v>45792</v>
      </c>
      <c r="B685" s="54" t="s">
        <v>573</v>
      </c>
      <c r="C685" s="54" t="s">
        <v>88</v>
      </c>
      <c r="D685" s="54" t="n">
        <v>1</v>
      </c>
      <c r="E685" s="55" t="n">
        <v>39</v>
      </c>
      <c r="F685" s="56" t="n">
        <v>0</v>
      </c>
      <c r="G685" s="57" t="n">
        <f aca="false">D685*E685</f>
        <v>39</v>
      </c>
      <c r="H685" s="57" t="n">
        <f aca="false">G685*(1-F685)</f>
        <v>39</v>
      </c>
      <c r="I685" s="1" t="n">
        <f aca="false">MONTH(A685)</f>
        <v>5</v>
      </c>
      <c r="J685" s="57" t="n">
        <f aca="false">D685*INDEX(Справочник!$E$5:$E$16,MATCH(C685,Справочник!$A$5:$A$16,0))</f>
        <v>24</v>
      </c>
      <c r="K685" s="57" t="n">
        <f aca="false">D685*INDEX(Справочник!$F$5:$F$16,MATCH(C685,Справочник!$A$5:$A$16,0))</f>
        <v>4.2</v>
      </c>
    </row>
    <row r="686" customFormat="false" ht="15" hidden="false" customHeight="false" outlineLevel="0" collapsed="false">
      <c r="A686" s="53" t="n">
        <v>45792</v>
      </c>
      <c r="B686" s="54" t="s">
        <v>573</v>
      </c>
      <c r="C686" s="54" t="s">
        <v>91</v>
      </c>
      <c r="D686" s="54" t="n">
        <v>1</v>
      </c>
      <c r="E686" s="55" t="n">
        <v>28</v>
      </c>
      <c r="F686" s="56" t="n">
        <v>0.2</v>
      </c>
      <c r="G686" s="57" t="n">
        <f aca="false">D686*E686</f>
        <v>28</v>
      </c>
      <c r="H686" s="57" t="n">
        <f aca="false">G686*(1-F686)</f>
        <v>22.4</v>
      </c>
      <c r="I686" s="1" t="n">
        <f aca="false">MONTH(A686)</f>
        <v>5</v>
      </c>
      <c r="J686" s="57" t="n">
        <f aca="false">D686*INDEX(Справочник!$E$5:$E$16,MATCH(C686,Справочник!$A$5:$A$16,0))</f>
        <v>17.4</v>
      </c>
      <c r="K686" s="57" t="n">
        <f aca="false">D686*INDEX(Справочник!$F$5:$F$16,MATCH(C686,Справочник!$A$5:$A$16,0))</f>
        <v>7.9</v>
      </c>
    </row>
    <row r="687" customFormat="false" ht="15" hidden="false" customHeight="false" outlineLevel="0" collapsed="false">
      <c r="A687" s="53" t="n">
        <v>45792</v>
      </c>
      <c r="B687" s="54" t="s">
        <v>574</v>
      </c>
      <c r="C687" s="54" t="s">
        <v>85</v>
      </c>
      <c r="D687" s="54" t="n">
        <v>2</v>
      </c>
      <c r="E687" s="55" t="n">
        <v>6.9</v>
      </c>
      <c r="F687" s="56" t="n">
        <v>0</v>
      </c>
      <c r="G687" s="57" t="n">
        <f aca="false">D687*E687</f>
        <v>13.8</v>
      </c>
      <c r="H687" s="57" t="n">
        <f aca="false">G687*(1-F687)</f>
        <v>13.8</v>
      </c>
      <c r="I687" s="1" t="n">
        <f aca="false">MONTH(A687)</f>
        <v>5</v>
      </c>
      <c r="J687" s="57" t="n">
        <f aca="false">D687*INDEX(Справочник!$E$5:$E$16,MATCH(C687,Справочник!$A$5:$A$16,0))</f>
        <v>4.6</v>
      </c>
      <c r="K687" s="57" t="n">
        <f aca="false">D687*INDEX(Справочник!$F$5:$F$16,MATCH(C687,Справочник!$A$5:$A$16,0))</f>
        <v>1.4</v>
      </c>
    </row>
    <row r="688" customFormat="false" ht="15" hidden="false" customHeight="false" outlineLevel="0" collapsed="false">
      <c r="A688" s="53" t="n">
        <v>45792</v>
      </c>
      <c r="B688" s="54" t="s">
        <v>575</v>
      </c>
      <c r="C688" s="54" t="s">
        <v>80</v>
      </c>
      <c r="D688" s="54" t="n">
        <v>2</v>
      </c>
      <c r="E688" s="55" t="n">
        <v>9.9</v>
      </c>
      <c r="F688" s="56" t="n">
        <v>0</v>
      </c>
      <c r="G688" s="57" t="n">
        <f aca="false">D688*E688</f>
        <v>19.8</v>
      </c>
      <c r="H688" s="57" t="n">
        <f aca="false">G688*(1-F688)</f>
        <v>19.8</v>
      </c>
      <c r="I688" s="1" t="n">
        <f aca="false">MONTH(A688)</f>
        <v>5</v>
      </c>
      <c r="J688" s="57" t="n">
        <f aca="false">D688*INDEX(Справочник!$E$5:$E$16,MATCH(C688,Справочник!$A$5:$A$16,0))</f>
        <v>8.4</v>
      </c>
      <c r="K688" s="57" t="n">
        <f aca="false">D688*INDEX(Справочник!$F$5:$F$16,MATCH(C688,Справочник!$A$5:$A$16,0))</f>
        <v>1.8</v>
      </c>
    </row>
    <row r="689" customFormat="false" ht="15" hidden="false" customHeight="false" outlineLevel="0" collapsed="false">
      <c r="A689" s="53" t="n">
        <v>45792</v>
      </c>
      <c r="B689" s="54" t="s">
        <v>576</v>
      </c>
      <c r="C689" s="54" t="s">
        <v>82</v>
      </c>
      <c r="D689" s="54" t="n">
        <v>1</v>
      </c>
      <c r="E689" s="55" t="n">
        <v>32</v>
      </c>
      <c r="F689" s="56" t="n">
        <v>0</v>
      </c>
      <c r="G689" s="57" t="n">
        <f aca="false">D689*E689</f>
        <v>32</v>
      </c>
      <c r="H689" s="57" t="n">
        <f aca="false">G689*(1-F689)</f>
        <v>32</v>
      </c>
      <c r="I689" s="1" t="n">
        <f aca="false">MONTH(A689)</f>
        <v>5</v>
      </c>
      <c r="J689" s="57" t="n">
        <f aca="false">D689*INDEX(Справочник!$E$5:$E$16,MATCH(C689,Справочник!$A$5:$A$16,0))</f>
        <v>16.5</v>
      </c>
      <c r="K689" s="57" t="n">
        <f aca="false">D689*INDEX(Справочник!$F$5:$F$16,MATCH(C689,Справочник!$A$5:$A$16,0))</f>
        <v>2.4</v>
      </c>
    </row>
    <row r="690" customFormat="false" ht="15" hidden="false" customHeight="false" outlineLevel="0" collapsed="false">
      <c r="A690" s="53" t="n">
        <v>45792</v>
      </c>
      <c r="B690" s="54" t="s">
        <v>577</v>
      </c>
      <c r="C690" s="54" t="s">
        <v>81</v>
      </c>
      <c r="D690" s="54" t="n">
        <v>1</v>
      </c>
      <c r="E690" s="55" t="n">
        <v>29.9</v>
      </c>
      <c r="F690" s="56" t="n">
        <v>0</v>
      </c>
      <c r="G690" s="57" t="n">
        <f aca="false">D690*E690</f>
        <v>29.9</v>
      </c>
      <c r="H690" s="57" t="n">
        <f aca="false">G690*(1-F690)</f>
        <v>29.9</v>
      </c>
      <c r="I690" s="1" t="n">
        <f aca="false">MONTH(A690)</f>
        <v>5</v>
      </c>
      <c r="J690" s="57" t="n">
        <f aca="false">D690*INDEX(Справочник!$E$5:$E$16,MATCH(C690,Справочник!$A$5:$A$16,0))</f>
        <v>14.8</v>
      </c>
      <c r="K690" s="57" t="n">
        <f aca="false">D690*INDEX(Справочник!$F$5:$F$16,MATCH(C690,Справочник!$A$5:$A$16,0))</f>
        <v>2.4</v>
      </c>
    </row>
    <row r="691" customFormat="false" ht="15" hidden="false" customHeight="false" outlineLevel="0" collapsed="false">
      <c r="A691" s="53" t="n">
        <v>45793</v>
      </c>
      <c r="B691" s="54" t="s">
        <v>578</v>
      </c>
      <c r="C691" s="54" t="s">
        <v>87</v>
      </c>
      <c r="D691" s="54" t="n">
        <v>1</v>
      </c>
      <c r="E691" s="55" t="n">
        <v>5.9</v>
      </c>
      <c r="F691" s="56" t="n">
        <v>0</v>
      </c>
      <c r="G691" s="57" t="n">
        <f aca="false">D691*E691</f>
        <v>5.9</v>
      </c>
      <c r="H691" s="57" t="n">
        <f aca="false">G691*(1-F691)</f>
        <v>5.9</v>
      </c>
      <c r="I691" s="1" t="n">
        <f aca="false">MONTH(A691)</f>
        <v>5</v>
      </c>
      <c r="J691" s="57" t="n">
        <f aca="false">D691*INDEX(Справочник!$E$5:$E$16,MATCH(C691,Справочник!$A$5:$A$16,0))</f>
        <v>1.9</v>
      </c>
      <c r="K691" s="57" t="n">
        <f aca="false">D691*INDEX(Справочник!$F$5:$F$16,MATCH(C691,Справочник!$A$5:$A$16,0))</f>
        <v>0.7</v>
      </c>
    </row>
    <row r="692" customFormat="false" ht="15" hidden="false" customHeight="false" outlineLevel="0" collapsed="false">
      <c r="A692" s="53" t="n">
        <v>45793</v>
      </c>
      <c r="B692" s="54" t="s">
        <v>579</v>
      </c>
      <c r="C692" s="54" t="s">
        <v>85</v>
      </c>
      <c r="D692" s="54" t="n">
        <v>1</v>
      </c>
      <c r="E692" s="55" t="n">
        <v>6.9</v>
      </c>
      <c r="F692" s="56" t="n">
        <v>0</v>
      </c>
      <c r="G692" s="57" t="n">
        <f aca="false">D692*E692</f>
        <v>6.9</v>
      </c>
      <c r="H692" s="57" t="n">
        <f aca="false">G692*(1-F692)</f>
        <v>6.9</v>
      </c>
      <c r="I692" s="1" t="n">
        <f aca="false">MONTH(A692)</f>
        <v>5</v>
      </c>
      <c r="J692" s="57" t="n">
        <f aca="false">D692*INDEX(Справочник!$E$5:$E$16,MATCH(C692,Справочник!$A$5:$A$16,0))</f>
        <v>2.3</v>
      </c>
      <c r="K692" s="57" t="n">
        <f aca="false">D692*INDEX(Справочник!$F$5:$F$16,MATCH(C692,Справочник!$A$5:$A$16,0))</f>
        <v>0.7</v>
      </c>
    </row>
    <row r="693" customFormat="false" ht="15" hidden="false" customHeight="false" outlineLevel="0" collapsed="false">
      <c r="A693" s="53" t="n">
        <v>45793</v>
      </c>
      <c r="B693" s="54" t="s">
        <v>579</v>
      </c>
      <c r="C693" s="54" t="s">
        <v>84</v>
      </c>
      <c r="D693" s="54" t="n">
        <v>2</v>
      </c>
      <c r="E693" s="55" t="n">
        <v>10.5</v>
      </c>
      <c r="F693" s="56" t="n">
        <v>0</v>
      </c>
      <c r="G693" s="57" t="n">
        <f aca="false">D693*E693</f>
        <v>21</v>
      </c>
      <c r="H693" s="57" t="n">
        <f aca="false">G693*(1-F693)</f>
        <v>21</v>
      </c>
      <c r="I693" s="1" t="n">
        <f aca="false">MONTH(A693)</f>
        <v>5</v>
      </c>
      <c r="J693" s="57" t="n">
        <f aca="false">D693*INDEX(Справочник!$E$5:$E$16,MATCH(C693,Справочник!$A$5:$A$16,0))</f>
        <v>9.4</v>
      </c>
      <c r="K693" s="57" t="n">
        <f aca="false">D693*INDEX(Справочник!$F$5:$F$16,MATCH(C693,Справочник!$A$5:$A$16,0))</f>
        <v>1.8</v>
      </c>
    </row>
    <row r="694" customFormat="false" ht="15" hidden="false" customHeight="false" outlineLevel="0" collapsed="false">
      <c r="A694" s="53" t="n">
        <v>45794</v>
      </c>
      <c r="B694" s="54" t="s">
        <v>580</v>
      </c>
      <c r="C694" s="54" t="s">
        <v>84</v>
      </c>
      <c r="D694" s="54" t="n">
        <v>1</v>
      </c>
      <c r="E694" s="55" t="n">
        <v>10.5</v>
      </c>
      <c r="F694" s="56" t="n">
        <v>0</v>
      </c>
      <c r="G694" s="57" t="n">
        <f aca="false">D694*E694</f>
        <v>10.5</v>
      </c>
      <c r="H694" s="57" t="n">
        <f aca="false">G694*(1-F694)</f>
        <v>10.5</v>
      </c>
      <c r="I694" s="1" t="n">
        <f aca="false">MONTH(A694)</f>
        <v>5</v>
      </c>
      <c r="J694" s="57" t="n">
        <f aca="false">D694*INDEX(Справочник!$E$5:$E$16,MATCH(C694,Справочник!$A$5:$A$16,0))</f>
        <v>4.7</v>
      </c>
      <c r="K694" s="57" t="n">
        <f aca="false">D694*INDEX(Справочник!$F$5:$F$16,MATCH(C694,Справочник!$A$5:$A$16,0))</f>
        <v>0.9</v>
      </c>
    </row>
    <row r="695" customFormat="false" ht="15" hidden="false" customHeight="false" outlineLevel="0" collapsed="false">
      <c r="A695" s="53" t="n">
        <v>45794</v>
      </c>
      <c r="B695" s="54" t="s">
        <v>581</v>
      </c>
      <c r="C695" s="54" t="s">
        <v>80</v>
      </c>
      <c r="D695" s="54" t="n">
        <v>1</v>
      </c>
      <c r="E695" s="55" t="n">
        <v>9.9</v>
      </c>
      <c r="F695" s="56" t="n">
        <v>0</v>
      </c>
      <c r="G695" s="57" t="n">
        <f aca="false">D695*E695</f>
        <v>9.9</v>
      </c>
      <c r="H695" s="57" t="n">
        <f aca="false">G695*(1-F695)</f>
        <v>9.9</v>
      </c>
      <c r="I695" s="1" t="n">
        <f aca="false">MONTH(A695)</f>
        <v>5</v>
      </c>
      <c r="J695" s="57" t="n">
        <f aca="false">D695*INDEX(Справочник!$E$5:$E$16,MATCH(C695,Справочник!$A$5:$A$16,0))</f>
        <v>4.2</v>
      </c>
      <c r="K695" s="57" t="n">
        <f aca="false">D695*INDEX(Справочник!$F$5:$F$16,MATCH(C695,Справочник!$A$5:$A$16,0))</f>
        <v>0.9</v>
      </c>
    </row>
    <row r="696" customFormat="false" ht="15" hidden="false" customHeight="false" outlineLevel="0" collapsed="false">
      <c r="A696" s="53" t="n">
        <v>45794</v>
      </c>
      <c r="B696" s="54" t="s">
        <v>581</v>
      </c>
      <c r="C696" s="54" t="s">
        <v>90</v>
      </c>
      <c r="D696" s="54" t="n">
        <v>1</v>
      </c>
      <c r="E696" s="55" t="n">
        <v>4.5</v>
      </c>
      <c r="F696" s="56" t="n">
        <v>0</v>
      </c>
      <c r="G696" s="57" t="n">
        <f aca="false">D696*E696</f>
        <v>4.5</v>
      </c>
      <c r="H696" s="57" t="n">
        <f aca="false">G696*(1-F696)</f>
        <v>4.5</v>
      </c>
      <c r="I696" s="1" t="n">
        <f aca="false">MONTH(A696)</f>
        <v>5</v>
      </c>
      <c r="J696" s="57" t="n">
        <f aca="false">D696*INDEX(Справочник!$E$5:$E$16,MATCH(C696,Справочник!$A$5:$A$16,0))</f>
        <v>1.6</v>
      </c>
      <c r="K696" s="57" t="n">
        <f aca="false">D696*INDEX(Справочник!$F$5:$F$16,MATCH(C696,Справочник!$A$5:$A$16,0))</f>
        <v>2.9</v>
      </c>
    </row>
    <row r="697" customFormat="false" ht="15" hidden="false" customHeight="false" outlineLevel="0" collapsed="false">
      <c r="A697" s="53" t="n">
        <v>45794</v>
      </c>
      <c r="B697" s="54" t="s">
        <v>582</v>
      </c>
      <c r="C697" s="54" t="s">
        <v>87</v>
      </c>
      <c r="D697" s="54" t="n">
        <v>1</v>
      </c>
      <c r="E697" s="55" t="n">
        <v>5.9</v>
      </c>
      <c r="F697" s="56" t="n">
        <v>0</v>
      </c>
      <c r="G697" s="57" t="n">
        <f aca="false">D697*E697</f>
        <v>5.9</v>
      </c>
      <c r="H697" s="57" t="n">
        <f aca="false">G697*(1-F697)</f>
        <v>5.9</v>
      </c>
      <c r="I697" s="1" t="n">
        <f aca="false">MONTH(A697)</f>
        <v>5</v>
      </c>
      <c r="J697" s="57" t="n">
        <f aca="false">D697*INDEX(Справочник!$E$5:$E$16,MATCH(C697,Справочник!$A$5:$A$16,0))</f>
        <v>1.9</v>
      </c>
      <c r="K697" s="57" t="n">
        <f aca="false">D697*INDEX(Справочник!$F$5:$F$16,MATCH(C697,Справочник!$A$5:$A$16,0))</f>
        <v>0.7</v>
      </c>
    </row>
    <row r="698" customFormat="false" ht="15" hidden="false" customHeight="false" outlineLevel="0" collapsed="false">
      <c r="A698" s="53" t="n">
        <v>45794</v>
      </c>
      <c r="B698" s="54" t="s">
        <v>582</v>
      </c>
      <c r="C698" s="54" t="s">
        <v>80</v>
      </c>
      <c r="D698" s="54" t="n">
        <v>2</v>
      </c>
      <c r="E698" s="55" t="n">
        <v>9.9</v>
      </c>
      <c r="F698" s="56" t="n">
        <v>0</v>
      </c>
      <c r="G698" s="57" t="n">
        <f aca="false">D698*E698</f>
        <v>19.8</v>
      </c>
      <c r="H698" s="57" t="n">
        <f aca="false">G698*(1-F698)</f>
        <v>19.8</v>
      </c>
      <c r="I698" s="1" t="n">
        <f aca="false">MONTH(A698)</f>
        <v>5</v>
      </c>
      <c r="J698" s="57" t="n">
        <f aca="false">D698*INDEX(Справочник!$E$5:$E$16,MATCH(C698,Справочник!$A$5:$A$16,0))</f>
        <v>8.4</v>
      </c>
      <c r="K698" s="57" t="n">
        <f aca="false">D698*INDEX(Справочник!$F$5:$F$16,MATCH(C698,Справочник!$A$5:$A$16,0))</f>
        <v>1.8</v>
      </c>
    </row>
    <row r="699" customFormat="false" ht="15" hidden="false" customHeight="false" outlineLevel="0" collapsed="false">
      <c r="A699" s="53" t="n">
        <v>45794</v>
      </c>
      <c r="B699" s="54" t="s">
        <v>582</v>
      </c>
      <c r="C699" s="54" t="s">
        <v>82</v>
      </c>
      <c r="D699" s="54" t="n">
        <v>2</v>
      </c>
      <c r="E699" s="55" t="n">
        <v>32</v>
      </c>
      <c r="F699" s="56" t="n">
        <v>0</v>
      </c>
      <c r="G699" s="57" t="n">
        <f aca="false">D699*E699</f>
        <v>64</v>
      </c>
      <c r="H699" s="57" t="n">
        <f aca="false">G699*(1-F699)</f>
        <v>64</v>
      </c>
      <c r="I699" s="1" t="n">
        <f aca="false">MONTH(A699)</f>
        <v>5</v>
      </c>
      <c r="J699" s="57" t="n">
        <f aca="false">D699*INDEX(Справочник!$E$5:$E$16,MATCH(C699,Справочник!$A$5:$A$16,0))</f>
        <v>33</v>
      </c>
      <c r="K699" s="57" t="n">
        <f aca="false">D699*INDEX(Справочник!$F$5:$F$16,MATCH(C699,Справочник!$A$5:$A$16,0))</f>
        <v>4.8</v>
      </c>
    </row>
    <row r="700" customFormat="false" ht="15" hidden="false" customHeight="false" outlineLevel="0" collapsed="false">
      <c r="A700" s="53" t="n">
        <v>45794</v>
      </c>
      <c r="B700" s="54" t="s">
        <v>583</v>
      </c>
      <c r="C700" s="54" t="s">
        <v>88</v>
      </c>
      <c r="D700" s="54" t="n">
        <v>1</v>
      </c>
      <c r="E700" s="55" t="n">
        <v>39</v>
      </c>
      <c r="F700" s="56" t="n">
        <v>0</v>
      </c>
      <c r="G700" s="57" t="n">
        <f aca="false">D700*E700</f>
        <v>39</v>
      </c>
      <c r="H700" s="57" t="n">
        <f aca="false">G700*(1-F700)</f>
        <v>39</v>
      </c>
      <c r="I700" s="1" t="n">
        <f aca="false">MONTH(A700)</f>
        <v>5</v>
      </c>
      <c r="J700" s="57" t="n">
        <f aca="false">D700*INDEX(Справочник!$E$5:$E$16,MATCH(C700,Справочник!$A$5:$A$16,0))</f>
        <v>24</v>
      </c>
      <c r="K700" s="57" t="n">
        <f aca="false">D700*INDEX(Справочник!$F$5:$F$16,MATCH(C700,Справочник!$A$5:$A$16,0))</f>
        <v>4.2</v>
      </c>
    </row>
    <row r="701" customFormat="false" ht="15" hidden="false" customHeight="false" outlineLevel="0" collapsed="false">
      <c r="A701" s="53" t="n">
        <v>45794</v>
      </c>
      <c r="B701" s="54" t="s">
        <v>584</v>
      </c>
      <c r="C701" s="54" t="s">
        <v>83</v>
      </c>
      <c r="D701" s="54" t="n">
        <v>1</v>
      </c>
      <c r="E701" s="55" t="n">
        <v>11.5</v>
      </c>
      <c r="F701" s="56" t="n">
        <v>0</v>
      </c>
      <c r="G701" s="57" t="n">
        <f aca="false">D701*E701</f>
        <v>11.5</v>
      </c>
      <c r="H701" s="57" t="n">
        <f aca="false">G701*(1-F701)</f>
        <v>11.5</v>
      </c>
      <c r="I701" s="1" t="n">
        <f aca="false">MONTH(A701)</f>
        <v>5</v>
      </c>
      <c r="J701" s="57" t="n">
        <f aca="false">D701*INDEX(Справочник!$E$5:$E$16,MATCH(C701,Справочник!$A$5:$A$16,0))</f>
        <v>5.1</v>
      </c>
      <c r="K701" s="57" t="n">
        <f aca="false">D701*INDEX(Справочник!$F$5:$F$16,MATCH(C701,Справочник!$A$5:$A$16,0))</f>
        <v>0.9</v>
      </c>
    </row>
    <row r="702" customFormat="false" ht="15" hidden="false" customHeight="false" outlineLevel="0" collapsed="false">
      <c r="A702" s="53" t="n">
        <v>45795</v>
      </c>
      <c r="B702" s="54" t="s">
        <v>585</v>
      </c>
      <c r="C702" s="54" t="s">
        <v>83</v>
      </c>
      <c r="D702" s="54" t="n">
        <v>1</v>
      </c>
      <c r="E702" s="55" t="n">
        <v>11.5</v>
      </c>
      <c r="F702" s="56" t="n">
        <v>0</v>
      </c>
      <c r="G702" s="57" t="n">
        <f aca="false">D702*E702</f>
        <v>11.5</v>
      </c>
      <c r="H702" s="57" t="n">
        <f aca="false">G702*(1-F702)</f>
        <v>11.5</v>
      </c>
      <c r="I702" s="1" t="n">
        <f aca="false">MONTH(A702)</f>
        <v>5</v>
      </c>
      <c r="J702" s="57" t="n">
        <f aca="false">D702*INDEX(Справочник!$E$5:$E$16,MATCH(C702,Справочник!$A$5:$A$16,0))</f>
        <v>5.1</v>
      </c>
      <c r="K702" s="57" t="n">
        <f aca="false">D702*INDEX(Справочник!$F$5:$F$16,MATCH(C702,Справочник!$A$5:$A$16,0))</f>
        <v>0.9</v>
      </c>
    </row>
    <row r="703" customFormat="false" ht="15" hidden="false" customHeight="false" outlineLevel="0" collapsed="false">
      <c r="A703" s="53" t="n">
        <v>45795</v>
      </c>
      <c r="B703" s="54" t="s">
        <v>585</v>
      </c>
      <c r="C703" s="54" t="s">
        <v>85</v>
      </c>
      <c r="D703" s="54" t="n">
        <v>1</v>
      </c>
      <c r="E703" s="55" t="n">
        <v>6.9</v>
      </c>
      <c r="F703" s="56" t="n">
        <v>0</v>
      </c>
      <c r="G703" s="57" t="n">
        <f aca="false">D703*E703</f>
        <v>6.9</v>
      </c>
      <c r="H703" s="57" t="n">
        <f aca="false">G703*(1-F703)</f>
        <v>6.9</v>
      </c>
      <c r="I703" s="1" t="n">
        <f aca="false">MONTH(A703)</f>
        <v>5</v>
      </c>
      <c r="J703" s="57" t="n">
        <f aca="false">D703*INDEX(Справочник!$E$5:$E$16,MATCH(C703,Справочник!$A$5:$A$16,0))</f>
        <v>2.3</v>
      </c>
      <c r="K703" s="57" t="n">
        <f aca="false">D703*INDEX(Справочник!$F$5:$F$16,MATCH(C703,Справочник!$A$5:$A$16,0))</f>
        <v>0.7</v>
      </c>
    </row>
    <row r="704" customFormat="false" ht="15" hidden="false" customHeight="false" outlineLevel="0" collapsed="false">
      <c r="A704" s="53" t="n">
        <v>45795</v>
      </c>
      <c r="B704" s="54" t="s">
        <v>586</v>
      </c>
      <c r="C704" s="54" t="s">
        <v>82</v>
      </c>
      <c r="D704" s="54" t="n">
        <v>2</v>
      </c>
      <c r="E704" s="55" t="n">
        <v>32</v>
      </c>
      <c r="F704" s="56" t="n">
        <v>0</v>
      </c>
      <c r="G704" s="57" t="n">
        <f aca="false">D704*E704</f>
        <v>64</v>
      </c>
      <c r="H704" s="57" t="n">
        <f aca="false">G704*(1-F704)</f>
        <v>64</v>
      </c>
      <c r="I704" s="1" t="n">
        <f aca="false">MONTH(A704)</f>
        <v>5</v>
      </c>
      <c r="J704" s="57" t="n">
        <f aca="false">D704*INDEX(Справочник!$E$5:$E$16,MATCH(C704,Справочник!$A$5:$A$16,0))</f>
        <v>33</v>
      </c>
      <c r="K704" s="57" t="n">
        <f aca="false">D704*INDEX(Справочник!$F$5:$F$16,MATCH(C704,Справочник!$A$5:$A$16,0))</f>
        <v>4.8</v>
      </c>
    </row>
    <row r="705" customFormat="false" ht="15" hidden="false" customHeight="false" outlineLevel="0" collapsed="false">
      <c r="A705" s="53" t="n">
        <v>45795</v>
      </c>
      <c r="B705" s="54" t="s">
        <v>586</v>
      </c>
      <c r="C705" s="54" t="s">
        <v>90</v>
      </c>
      <c r="D705" s="54" t="n">
        <v>1</v>
      </c>
      <c r="E705" s="55" t="n">
        <v>4.5</v>
      </c>
      <c r="F705" s="56" t="n">
        <v>0</v>
      </c>
      <c r="G705" s="57" t="n">
        <f aca="false">D705*E705</f>
        <v>4.5</v>
      </c>
      <c r="H705" s="57" t="n">
        <f aca="false">G705*(1-F705)</f>
        <v>4.5</v>
      </c>
      <c r="I705" s="1" t="n">
        <f aca="false">MONTH(A705)</f>
        <v>5</v>
      </c>
      <c r="J705" s="57" t="n">
        <f aca="false">D705*INDEX(Справочник!$E$5:$E$16,MATCH(C705,Справочник!$A$5:$A$16,0))</f>
        <v>1.6</v>
      </c>
      <c r="K705" s="57" t="n">
        <f aca="false">D705*INDEX(Справочник!$F$5:$F$16,MATCH(C705,Справочник!$A$5:$A$16,0))</f>
        <v>2.9</v>
      </c>
    </row>
    <row r="706" customFormat="false" ht="15" hidden="false" customHeight="false" outlineLevel="0" collapsed="false">
      <c r="A706" s="53" t="n">
        <v>45796</v>
      </c>
      <c r="B706" s="54" t="s">
        <v>587</v>
      </c>
      <c r="C706" s="54" t="s">
        <v>90</v>
      </c>
      <c r="D706" s="54" t="n">
        <v>1</v>
      </c>
      <c r="E706" s="55" t="n">
        <v>4.5</v>
      </c>
      <c r="F706" s="56" t="n">
        <v>0</v>
      </c>
      <c r="G706" s="57" t="n">
        <f aca="false">D706*E706</f>
        <v>4.5</v>
      </c>
      <c r="H706" s="57" t="n">
        <f aca="false">G706*(1-F706)</f>
        <v>4.5</v>
      </c>
      <c r="I706" s="1" t="n">
        <f aca="false">MONTH(A706)</f>
        <v>5</v>
      </c>
      <c r="J706" s="57" t="n">
        <f aca="false">D706*INDEX(Справочник!$E$5:$E$16,MATCH(C706,Справочник!$A$5:$A$16,0))</f>
        <v>1.6</v>
      </c>
      <c r="K706" s="57" t="n">
        <f aca="false">D706*INDEX(Справочник!$F$5:$F$16,MATCH(C706,Справочник!$A$5:$A$16,0))</f>
        <v>2.9</v>
      </c>
    </row>
    <row r="707" customFormat="false" ht="15" hidden="false" customHeight="false" outlineLevel="0" collapsed="false">
      <c r="A707" s="53" t="n">
        <v>45796</v>
      </c>
      <c r="B707" s="54" t="s">
        <v>588</v>
      </c>
      <c r="C707" s="54" t="s">
        <v>83</v>
      </c>
      <c r="D707" s="54" t="n">
        <v>2</v>
      </c>
      <c r="E707" s="55" t="n">
        <v>11.5</v>
      </c>
      <c r="F707" s="56" t="n">
        <v>0</v>
      </c>
      <c r="G707" s="57" t="n">
        <f aca="false">D707*E707</f>
        <v>23</v>
      </c>
      <c r="H707" s="57" t="n">
        <f aca="false">G707*(1-F707)</f>
        <v>23</v>
      </c>
      <c r="I707" s="1" t="n">
        <f aca="false">MONTH(A707)</f>
        <v>5</v>
      </c>
      <c r="J707" s="57" t="n">
        <f aca="false">D707*INDEX(Справочник!$E$5:$E$16,MATCH(C707,Справочник!$A$5:$A$16,0))</f>
        <v>10.2</v>
      </c>
      <c r="K707" s="57" t="n">
        <f aca="false">D707*INDEX(Справочник!$F$5:$F$16,MATCH(C707,Справочник!$A$5:$A$16,0))</f>
        <v>1.8</v>
      </c>
    </row>
    <row r="708" customFormat="false" ht="15" hidden="false" customHeight="false" outlineLevel="0" collapsed="false">
      <c r="A708" s="53" t="n">
        <v>45796</v>
      </c>
      <c r="B708" s="54" t="s">
        <v>589</v>
      </c>
      <c r="C708" s="54" t="s">
        <v>81</v>
      </c>
      <c r="D708" s="54" t="n">
        <v>2</v>
      </c>
      <c r="E708" s="55" t="n">
        <v>29.9</v>
      </c>
      <c r="F708" s="56" t="n">
        <v>0</v>
      </c>
      <c r="G708" s="57" t="n">
        <f aca="false">D708*E708</f>
        <v>59.8</v>
      </c>
      <c r="H708" s="57" t="n">
        <f aca="false">G708*(1-F708)</f>
        <v>59.8</v>
      </c>
      <c r="I708" s="1" t="n">
        <f aca="false">MONTH(A708)</f>
        <v>5</v>
      </c>
      <c r="J708" s="57" t="n">
        <f aca="false">D708*INDEX(Справочник!$E$5:$E$16,MATCH(C708,Справочник!$A$5:$A$16,0))</f>
        <v>29.6</v>
      </c>
      <c r="K708" s="57" t="n">
        <f aca="false">D708*INDEX(Справочник!$F$5:$F$16,MATCH(C708,Справочник!$A$5:$A$16,0))</f>
        <v>4.8</v>
      </c>
    </row>
    <row r="709" customFormat="false" ht="15" hidden="false" customHeight="false" outlineLevel="0" collapsed="false">
      <c r="A709" s="53" t="n">
        <v>45797</v>
      </c>
      <c r="B709" s="54" t="s">
        <v>590</v>
      </c>
      <c r="C709" s="54" t="s">
        <v>85</v>
      </c>
      <c r="D709" s="54" t="n">
        <v>1</v>
      </c>
      <c r="E709" s="55" t="n">
        <v>6.9</v>
      </c>
      <c r="F709" s="56" t="n">
        <v>0</v>
      </c>
      <c r="G709" s="57" t="n">
        <f aca="false">D709*E709</f>
        <v>6.9</v>
      </c>
      <c r="H709" s="57" t="n">
        <f aca="false">G709*(1-F709)</f>
        <v>6.9</v>
      </c>
      <c r="I709" s="1" t="n">
        <f aca="false">MONTH(A709)</f>
        <v>5</v>
      </c>
      <c r="J709" s="57" t="n">
        <f aca="false">D709*INDEX(Справочник!$E$5:$E$16,MATCH(C709,Справочник!$A$5:$A$16,0))</f>
        <v>2.3</v>
      </c>
      <c r="K709" s="57" t="n">
        <f aca="false">D709*INDEX(Справочник!$F$5:$F$16,MATCH(C709,Справочник!$A$5:$A$16,0))</f>
        <v>0.7</v>
      </c>
    </row>
    <row r="710" customFormat="false" ht="15" hidden="false" customHeight="false" outlineLevel="0" collapsed="false">
      <c r="A710" s="53" t="n">
        <v>45797</v>
      </c>
      <c r="B710" s="54" t="s">
        <v>590</v>
      </c>
      <c r="C710" s="54" t="s">
        <v>80</v>
      </c>
      <c r="D710" s="54" t="n">
        <v>2</v>
      </c>
      <c r="E710" s="55" t="n">
        <v>9.9</v>
      </c>
      <c r="F710" s="56" t="n">
        <v>0</v>
      </c>
      <c r="G710" s="57" t="n">
        <f aca="false">D710*E710</f>
        <v>19.8</v>
      </c>
      <c r="H710" s="57" t="n">
        <f aca="false">G710*(1-F710)</f>
        <v>19.8</v>
      </c>
      <c r="I710" s="1" t="n">
        <f aca="false">MONTH(A710)</f>
        <v>5</v>
      </c>
      <c r="J710" s="57" t="n">
        <f aca="false">D710*INDEX(Справочник!$E$5:$E$16,MATCH(C710,Справочник!$A$5:$A$16,0))</f>
        <v>8.4</v>
      </c>
      <c r="K710" s="57" t="n">
        <f aca="false">D710*INDEX(Справочник!$F$5:$F$16,MATCH(C710,Справочник!$A$5:$A$16,0))</f>
        <v>1.8</v>
      </c>
    </row>
    <row r="711" customFormat="false" ht="15" hidden="false" customHeight="false" outlineLevel="0" collapsed="false">
      <c r="A711" s="53" t="n">
        <v>45797</v>
      </c>
      <c r="B711" s="54" t="s">
        <v>591</v>
      </c>
      <c r="C711" s="54" t="s">
        <v>80</v>
      </c>
      <c r="D711" s="54" t="n">
        <v>1</v>
      </c>
      <c r="E711" s="55" t="n">
        <v>9.9</v>
      </c>
      <c r="F711" s="56" t="n">
        <v>0</v>
      </c>
      <c r="G711" s="57" t="n">
        <f aca="false">D711*E711</f>
        <v>9.9</v>
      </c>
      <c r="H711" s="57" t="n">
        <f aca="false">G711*(1-F711)</f>
        <v>9.9</v>
      </c>
      <c r="I711" s="1" t="n">
        <f aca="false">MONTH(A711)</f>
        <v>5</v>
      </c>
      <c r="J711" s="57" t="n">
        <f aca="false">D711*INDEX(Справочник!$E$5:$E$16,MATCH(C711,Справочник!$A$5:$A$16,0))</f>
        <v>4.2</v>
      </c>
      <c r="K711" s="57" t="n">
        <f aca="false">D711*INDEX(Справочник!$F$5:$F$16,MATCH(C711,Справочник!$A$5:$A$16,0))</f>
        <v>0.9</v>
      </c>
    </row>
    <row r="712" customFormat="false" ht="15" hidden="false" customHeight="false" outlineLevel="0" collapsed="false">
      <c r="A712" s="53" t="n">
        <v>45797</v>
      </c>
      <c r="B712" s="54" t="s">
        <v>592</v>
      </c>
      <c r="C712" s="54" t="s">
        <v>87</v>
      </c>
      <c r="D712" s="54" t="n">
        <v>1</v>
      </c>
      <c r="E712" s="55" t="n">
        <v>5.9</v>
      </c>
      <c r="F712" s="56" t="n">
        <v>0</v>
      </c>
      <c r="G712" s="57" t="n">
        <f aca="false">D712*E712</f>
        <v>5.9</v>
      </c>
      <c r="H712" s="57" t="n">
        <f aca="false">G712*(1-F712)</f>
        <v>5.9</v>
      </c>
      <c r="I712" s="1" t="n">
        <f aca="false">MONTH(A712)</f>
        <v>5</v>
      </c>
      <c r="J712" s="57" t="n">
        <f aca="false">D712*INDEX(Справочник!$E$5:$E$16,MATCH(C712,Справочник!$A$5:$A$16,0))</f>
        <v>1.9</v>
      </c>
      <c r="K712" s="57" t="n">
        <f aca="false">D712*INDEX(Справочник!$F$5:$F$16,MATCH(C712,Справочник!$A$5:$A$16,0))</f>
        <v>0.7</v>
      </c>
    </row>
    <row r="713" customFormat="false" ht="15" hidden="false" customHeight="false" outlineLevel="0" collapsed="false">
      <c r="A713" s="53" t="n">
        <v>45797</v>
      </c>
      <c r="B713" s="54" t="s">
        <v>592</v>
      </c>
      <c r="C713" s="54" t="s">
        <v>81</v>
      </c>
      <c r="D713" s="54" t="n">
        <v>1</v>
      </c>
      <c r="E713" s="55" t="n">
        <v>29.9</v>
      </c>
      <c r="F713" s="56" t="n">
        <v>0</v>
      </c>
      <c r="G713" s="57" t="n">
        <f aca="false">D713*E713</f>
        <v>29.9</v>
      </c>
      <c r="H713" s="57" t="n">
        <f aca="false">G713*(1-F713)</f>
        <v>29.9</v>
      </c>
      <c r="I713" s="1" t="n">
        <f aca="false">MONTH(A713)</f>
        <v>5</v>
      </c>
      <c r="J713" s="57" t="n">
        <f aca="false">D713*INDEX(Справочник!$E$5:$E$16,MATCH(C713,Справочник!$A$5:$A$16,0))</f>
        <v>14.8</v>
      </c>
      <c r="K713" s="57" t="n">
        <f aca="false">D713*INDEX(Справочник!$F$5:$F$16,MATCH(C713,Справочник!$A$5:$A$16,0))</f>
        <v>2.4</v>
      </c>
    </row>
    <row r="714" customFormat="false" ht="15" hidden="false" customHeight="false" outlineLevel="0" collapsed="false">
      <c r="A714" s="53" t="n">
        <v>45797</v>
      </c>
      <c r="B714" s="54" t="s">
        <v>593</v>
      </c>
      <c r="C714" s="54" t="s">
        <v>87</v>
      </c>
      <c r="D714" s="54" t="n">
        <v>1</v>
      </c>
      <c r="E714" s="55" t="n">
        <v>5.9</v>
      </c>
      <c r="F714" s="56" t="n">
        <v>0</v>
      </c>
      <c r="G714" s="57" t="n">
        <f aca="false">D714*E714</f>
        <v>5.9</v>
      </c>
      <c r="H714" s="57" t="n">
        <f aca="false">G714*(1-F714)</f>
        <v>5.9</v>
      </c>
      <c r="I714" s="1" t="n">
        <f aca="false">MONTH(A714)</f>
        <v>5</v>
      </c>
      <c r="J714" s="57" t="n">
        <f aca="false">D714*INDEX(Справочник!$E$5:$E$16,MATCH(C714,Справочник!$A$5:$A$16,0))</f>
        <v>1.9</v>
      </c>
      <c r="K714" s="57" t="n">
        <f aca="false">D714*INDEX(Справочник!$F$5:$F$16,MATCH(C714,Справочник!$A$5:$A$16,0))</f>
        <v>0.7</v>
      </c>
    </row>
    <row r="715" customFormat="false" ht="15" hidden="false" customHeight="false" outlineLevel="0" collapsed="false">
      <c r="A715" s="53" t="n">
        <v>45797</v>
      </c>
      <c r="B715" s="54" t="s">
        <v>594</v>
      </c>
      <c r="C715" s="54" t="s">
        <v>80</v>
      </c>
      <c r="D715" s="54" t="n">
        <v>2</v>
      </c>
      <c r="E715" s="55" t="n">
        <v>9.9</v>
      </c>
      <c r="F715" s="56" t="n">
        <v>0</v>
      </c>
      <c r="G715" s="57" t="n">
        <f aca="false">D715*E715</f>
        <v>19.8</v>
      </c>
      <c r="H715" s="57" t="n">
        <f aca="false">G715*(1-F715)</f>
        <v>19.8</v>
      </c>
      <c r="I715" s="1" t="n">
        <f aca="false">MONTH(A715)</f>
        <v>5</v>
      </c>
      <c r="J715" s="57" t="n">
        <f aca="false">D715*INDEX(Справочник!$E$5:$E$16,MATCH(C715,Справочник!$A$5:$A$16,0))</f>
        <v>8.4</v>
      </c>
      <c r="K715" s="57" t="n">
        <f aca="false">D715*INDEX(Справочник!$F$5:$F$16,MATCH(C715,Справочник!$A$5:$A$16,0))</f>
        <v>1.8</v>
      </c>
    </row>
    <row r="716" customFormat="false" ht="15" hidden="false" customHeight="false" outlineLevel="0" collapsed="false">
      <c r="A716" s="53" t="n">
        <v>45798</v>
      </c>
      <c r="B716" s="54" t="s">
        <v>595</v>
      </c>
      <c r="C716" s="54" t="s">
        <v>83</v>
      </c>
      <c r="D716" s="54" t="n">
        <v>1</v>
      </c>
      <c r="E716" s="55" t="n">
        <v>11.5</v>
      </c>
      <c r="F716" s="56" t="n">
        <v>0</v>
      </c>
      <c r="G716" s="57" t="n">
        <f aca="false">D716*E716</f>
        <v>11.5</v>
      </c>
      <c r="H716" s="57" t="n">
        <f aca="false">G716*(1-F716)</f>
        <v>11.5</v>
      </c>
      <c r="I716" s="1" t="n">
        <f aca="false">MONTH(A716)</f>
        <v>5</v>
      </c>
      <c r="J716" s="57" t="n">
        <f aca="false">D716*INDEX(Справочник!$E$5:$E$16,MATCH(C716,Справочник!$A$5:$A$16,0))</f>
        <v>5.1</v>
      </c>
      <c r="K716" s="57" t="n">
        <f aca="false">D716*INDEX(Справочник!$F$5:$F$16,MATCH(C716,Справочник!$A$5:$A$16,0))</f>
        <v>0.9</v>
      </c>
    </row>
    <row r="717" customFormat="false" ht="15" hidden="false" customHeight="false" outlineLevel="0" collapsed="false">
      <c r="A717" s="53" t="n">
        <v>45798</v>
      </c>
      <c r="B717" s="54" t="s">
        <v>596</v>
      </c>
      <c r="C717" s="54" t="s">
        <v>90</v>
      </c>
      <c r="D717" s="54" t="n">
        <v>1</v>
      </c>
      <c r="E717" s="55" t="n">
        <v>4.5</v>
      </c>
      <c r="F717" s="56" t="n">
        <v>0</v>
      </c>
      <c r="G717" s="57" t="n">
        <f aca="false">D717*E717</f>
        <v>4.5</v>
      </c>
      <c r="H717" s="57" t="n">
        <f aca="false">G717*(1-F717)</f>
        <v>4.5</v>
      </c>
      <c r="I717" s="1" t="n">
        <f aca="false">MONTH(A717)</f>
        <v>5</v>
      </c>
      <c r="J717" s="57" t="n">
        <f aca="false">D717*INDEX(Справочник!$E$5:$E$16,MATCH(C717,Справочник!$A$5:$A$16,0))</f>
        <v>1.6</v>
      </c>
      <c r="K717" s="57" t="n">
        <f aca="false">D717*INDEX(Справочник!$F$5:$F$16,MATCH(C717,Справочник!$A$5:$A$16,0))</f>
        <v>2.9</v>
      </c>
    </row>
    <row r="718" customFormat="false" ht="15" hidden="false" customHeight="false" outlineLevel="0" collapsed="false">
      <c r="A718" s="53" t="n">
        <v>45798</v>
      </c>
      <c r="B718" s="54" t="s">
        <v>596</v>
      </c>
      <c r="C718" s="54" t="s">
        <v>91</v>
      </c>
      <c r="D718" s="54" t="n">
        <v>1</v>
      </c>
      <c r="E718" s="55" t="n">
        <v>28</v>
      </c>
      <c r="F718" s="56" t="n">
        <v>0.2</v>
      </c>
      <c r="G718" s="57" t="n">
        <f aca="false">D718*E718</f>
        <v>28</v>
      </c>
      <c r="H718" s="57" t="n">
        <f aca="false">G718*(1-F718)</f>
        <v>22.4</v>
      </c>
      <c r="I718" s="1" t="n">
        <f aca="false">MONTH(A718)</f>
        <v>5</v>
      </c>
      <c r="J718" s="57" t="n">
        <f aca="false">D718*INDEX(Справочник!$E$5:$E$16,MATCH(C718,Справочник!$A$5:$A$16,0))</f>
        <v>17.4</v>
      </c>
      <c r="K718" s="57" t="n">
        <f aca="false">D718*INDEX(Справочник!$F$5:$F$16,MATCH(C718,Справочник!$A$5:$A$16,0))</f>
        <v>7.9</v>
      </c>
    </row>
    <row r="719" customFormat="false" ht="15" hidden="false" customHeight="false" outlineLevel="0" collapsed="false">
      <c r="A719" s="53" t="n">
        <v>45799</v>
      </c>
      <c r="B719" s="54" t="s">
        <v>597</v>
      </c>
      <c r="C719" s="54" t="s">
        <v>89</v>
      </c>
      <c r="D719" s="54" t="n">
        <v>1</v>
      </c>
      <c r="E719" s="55" t="n">
        <v>24</v>
      </c>
      <c r="F719" s="56" t="n">
        <v>0</v>
      </c>
      <c r="G719" s="57" t="n">
        <f aca="false">D719*E719</f>
        <v>24</v>
      </c>
      <c r="H719" s="57" t="n">
        <f aca="false">G719*(1-F719)</f>
        <v>24</v>
      </c>
      <c r="I719" s="1" t="n">
        <f aca="false">MONTH(A719)</f>
        <v>5</v>
      </c>
      <c r="J719" s="57" t="n">
        <f aca="false">D719*INDEX(Справочник!$E$5:$E$16,MATCH(C719,Справочник!$A$5:$A$16,0))</f>
        <v>13.5</v>
      </c>
      <c r="K719" s="57" t="n">
        <f aca="false">D719*INDEX(Справочник!$F$5:$F$16,MATCH(C719,Справочник!$A$5:$A$16,0))</f>
        <v>3.8</v>
      </c>
    </row>
    <row r="720" customFormat="false" ht="15" hidden="false" customHeight="false" outlineLevel="0" collapsed="false">
      <c r="A720" s="53" t="n">
        <v>45799</v>
      </c>
      <c r="B720" s="54" t="s">
        <v>598</v>
      </c>
      <c r="C720" s="54" t="s">
        <v>83</v>
      </c>
      <c r="D720" s="54" t="n">
        <v>1</v>
      </c>
      <c r="E720" s="55" t="n">
        <v>11.5</v>
      </c>
      <c r="F720" s="56" t="n">
        <v>0</v>
      </c>
      <c r="G720" s="57" t="n">
        <f aca="false">D720*E720</f>
        <v>11.5</v>
      </c>
      <c r="H720" s="57" t="n">
        <f aca="false">G720*(1-F720)</f>
        <v>11.5</v>
      </c>
      <c r="I720" s="1" t="n">
        <f aca="false">MONTH(A720)</f>
        <v>5</v>
      </c>
      <c r="J720" s="57" t="n">
        <f aca="false">D720*INDEX(Справочник!$E$5:$E$16,MATCH(C720,Справочник!$A$5:$A$16,0))</f>
        <v>5.1</v>
      </c>
      <c r="K720" s="57" t="n">
        <f aca="false">D720*INDEX(Справочник!$F$5:$F$16,MATCH(C720,Справочник!$A$5:$A$16,0))</f>
        <v>0.9</v>
      </c>
    </row>
    <row r="721" customFormat="false" ht="15" hidden="false" customHeight="false" outlineLevel="0" collapsed="false">
      <c r="A721" s="53" t="n">
        <v>45799</v>
      </c>
      <c r="B721" s="54" t="s">
        <v>599</v>
      </c>
      <c r="C721" s="54" t="s">
        <v>91</v>
      </c>
      <c r="D721" s="54" t="n">
        <v>1</v>
      </c>
      <c r="E721" s="55" t="n">
        <v>28</v>
      </c>
      <c r="F721" s="56" t="n">
        <v>0.2</v>
      </c>
      <c r="G721" s="57" t="n">
        <f aca="false">D721*E721</f>
        <v>28</v>
      </c>
      <c r="H721" s="57" t="n">
        <f aca="false">G721*(1-F721)</f>
        <v>22.4</v>
      </c>
      <c r="I721" s="1" t="n">
        <f aca="false">MONTH(A721)</f>
        <v>5</v>
      </c>
      <c r="J721" s="57" t="n">
        <f aca="false">D721*INDEX(Справочник!$E$5:$E$16,MATCH(C721,Справочник!$A$5:$A$16,0))</f>
        <v>17.4</v>
      </c>
      <c r="K721" s="57" t="n">
        <f aca="false">D721*INDEX(Справочник!$F$5:$F$16,MATCH(C721,Справочник!$A$5:$A$16,0))</f>
        <v>7.9</v>
      </c>
    </row>
    <row r="722" customFormat="false" ht="15" hidden="false" customHeight="false" outlineLevel="0" collapsed="false">
      <c r="A722" s="53" t="n">
        <v>45799</v>
      </c>
      <c r="B722" s="54" t="s">
        <v>599</v>
      </c>
      <c r="C722" s="54" t="s">
        <v>81</v>
      </c>
      <c r="D722" s="54" t="n">
        <v>1</v>
      </c>
      <c r="E722" s="55" t="n">
        <v>29.9</v>
      </c>
      <c r="F722" s="56" t="n">
        <v>0</v>
      </c>
      <c r="G722" s="57" t="n">
        <f aca="false">D722*E722</f>
        <v>29.9</v>
      </c>
      <c r="H722" s="57" t="n">
        <f aca="false">G722*(1-F722)</f>
        <v>29.9</v>
      </c>
      <c r="I722" s="1" t="n">
        <f aca="false">MONTH(A722)</f>
        <v>5</v>
      </c>
      <c r="J722" s="57" t="n">
        <f aca="false">D722*INDEX(Справочник!$E$5:$E$16,MATCH(C722,Справочник!$A$5:$A$16,0))</f>
        <v>14.8</v>
      </c>
      <c r="K722" s="57" t="n">
        <f aca="false">D722*INDEX(Справочник!$F$5:$F$16,MATCH(C722,Справочник!$A$5:$A$16,0))</f>
        <v>2.4</v>
      </c>
    </row>
    <row r="723" customFormat="false" ht="15" hidden="false" customHeight="false" outlineLevel="0" collapsed="false">
      <c r="A723" s="53" t="n">
        <v>45799</v>
      </c>
      <c r="B723" s="54" t="s">
        <v>600</v>
      </c>
      <c r="C723" s="54" t="s">
        <v>91</v>
      </c>
      <c r="D723" s="54" t="n">
        <v>1</v>
      </c>
      <c r="E723" s="55" t="n">
        <v>28</v>
      </c>
      <c r="F723" s="56" t="n">
        <v>0.2</v>
      </c>
      <c r="G723" s="57" t="n">
        <f aca="false">D723*E723</f>
        <v>28</v>
      </c>
      <c r="H723" s="57" t="n">
        <f aca="false">G723*(1-F723)</f>
        <v>22.4</v>
      </c>
      <c r="I723" s="1" t="n">
        <f aca="false">MONTH(A723)</f>
        <v>5</v>
      </c>
      <c r="J723" s="57" t="n">
        <f aca="false">D723*INDEX(Справочник!$E$5:$E$16,MATCH(C723,Справочник!$A$5:$A$16,0))</f>
        <v>17.4</v>
      </c>
      <c r="K723" s="57" t="n">
        <f aca="false">D723*INDEX(Справочник!$F$5:$F$16,MATCH(C723,Справочник!$A$5:$A$16,0))</f>
        <v>7.9</v>
      </c>
    </row>
    <row r="724" customFormat="false" ht="15" hidden="false" customHeight="false" outlineLevel="0" collapsed="false">
      <c r="A724" s="53" t="n">
        <v>45799</v>
      </c>
      <c r="B724" s="54" t="s">
        <v>600</v>
      </c>
      <c r="C724" s="54" t="s">
        <v>88</v>
      </c>
      <c r="D724" s="54" t="n">
        <v>1</v>
      </c>
      <c r="E724" s="55" t="n">
        <v>39</v>
      </c>
      <c r="F724" s="56" t="n">
        <v>0</v>
      </c>
      <c r="G724" s="57" t="n">
        <f aca="false">D724*E724</f>
        <v>39</v>
      </c>
      <c r="H724" s="57" t="n">
        <f aca="false">G724*(1-F724)</f>
        <v>39</v>
      </c>
      <c r="I724" s="1" t="n">
        <f aca="false">MONTH(A724)</f>
        <v>5</v>
      </c>
      <c r="J724" s="57" t="n">
        <f aca="false">D724*INDEX(Справочник!$E$5:$E$16,MATCH(C724,Справочник!$A$5:$A$16,0))</f>
        <v>24</v>
      </c>
      <c r="K724" s="57" t="n">
        <f aca="false">D724*INDEX(Справочник!$F$5:$F$16,MATCH(C724,Справочник!$A$5:$A$16,0))</f>
        <v>4.2</v>
      </c>
    </row>
    <row r="725" customFormat="false" ht="15" hidden="false" customHeight="false" outlineLevel="0" collapsed="false">
      <c r="A725" s="53" t="n">
        <v>45799</v>
      </c>
      <c r="B725" s="54" t="s">
        <v>601</v>
      </c>
      <c r="C725" s="54" t="s">
        <v>82</v>
      </c>
      <c r="D725" s="54" t="n">
        <v>2</v>
      </c>
      <c r="E725" s="55" t="n">
        <v>32</v>
      </c>
      <c r="F725" s="56" t="n">
        <v>0</v>
      </c>
      <c r="G725" s="57" t="n">
        <f aca="false">D725*E725</f>
        <v>64</v>
      </c>
      <c r="H725" s="57" t="n">
        <f aca="false">G725*(1-F725)</f>
        <v>64</v>
      </c>
      <c r="I725" s="1" t="n">
        <f aca="false">MONTH(A725)</f>
        <v>5</v>
      </c>
      <c r="J725" s="57" t="n">
        <f aca="false">D725*INDEX(Справочник!$E$5:$E$16,MATCH(C725,Справочник!$A$5:$A$16,0))</f>
        <v>33</v>
      </c>
      <c r="K725" s="57" t="n">
        <f aca="false">D725*INDEX(Справочник!$F$5:$F$16,MATCH(C725,Справочник!$A$5:$A$16,0))</f>
        <v>4.8</v>
      </c>
    </row>
    <row r="726" customFormat="false" ht="15" hidden="false" customHeight="false" outlineLevel="0" collapsed="false">
      <c r="A726" s="53" t="n">
        <v>45800</v>
      </c>
      <c r="B726" s="54" t="s">
        <v>602</v>
      </c>
      <c r="C726" s="54" t="s">
        <v>81</v>
      </c>
      <c r="D726" s="54" t="n">
        <v>1</v>
      </c>
      <c r="E726" s="55" t="n">
        <v>29.9</v>
      </c>
      <c r="F726" s="56" t="n">
        <v>0</v>
      </c>
      <c r="G726" s="57" t="n">
        <f aca="false">D726*E726</f>
        <v>29.9</v>
      </c>
      <c r="H726" s="57" t="n">
        <f aca="false">G726*(1-F726)</f>
        <v>29.9</v>
      </c>
      <c r="I726" s="1" t="n">
        <f aca="false">MONTH(A726)</f>
        <v>5</v>
      </c>
      <c r="J726" s="57" t="n">
        <f aca="false">D726*INDEX(Справочник!$E$5:$E$16,MATCH(C726,Справочник!$A$5:$A$16,0))</f>
        <v>14.8</v>
      </c>
      <c r="K726" s="57" t="n">
        <f aca="false">D726*INDEX(Справочник!$F$5:$F$16,MATCH(C726,Справочник!$A$5:$A$16,0))</f>
        <v>2.4</v>
      </c>
    </row>
    <row r="727" customFormat="false" ht="15" hidden="false" customHeight="false" outlineLevel="0" collapsed="false">
      <c r="A727" s="53" t="n">
        <v>45801</v>
      </c>
      <c r="B727" s="54" t="s">
        <v>603</v>
      </c>
      <c r="C727" s="54" t="s">
        <v>90</v>
      </c>
      <c r="D727" s="54" t="n">
        <v>1</v>
      </c>
      <c r="E727" s="55" t="n">
        <v>4.5</v>
      </c>
      <c r="F727" s="56" t="n">
        <v>0</v>
      </c>
      <c r="G727" s="57" t="n">
        <f aca="false">D727*E727</f>
        <v>4.5</v>
      </c>
      <c r="H727" s="57" t="n">
        <f aca="false">G727*(1-F727)</f>
        <v>4.5</v>
      </c>
      <c r="I727" s="1" t="n">
        <f aca="false">MONTH(A727)</f>
        <v>5</v>
      </c>
      <c r="J727" s="57" t="n">
        <f aca="false">D727*INDEX(Справочник!$E$5:$E$16,MATCH(C727,Справочник!$A$5:$A$16,0))</f>
        <v>1.6</v>
      </c>
      <c r="K727" s="57" t="n">
        <f aca="false">D727*INDEX(Справочник!$F$5:$F$16,MATCH(C727,Справочник!$A$5:$A$16,0))</f>
        <v>2.9</v>
      </c>
    </row>
    <row r="728" customFormat="false" ht="15" hidden="false" customHeight="false" outlineLevel="0" collapsed="false">
      <c r="A728" s="53" t="n">
        <v>45801</v>
      </c>
      <c r="B728" s="54" t="s">
        <v>604</v>
      </c>
      <c r="C728" s="54" t="s">
        <v>88</v>
      </c>
      <c r="D728" s="54" t="n">
        <v>1</v>
      </c>
      <c r="E728" s="55" t="n">
        <v>39</v>
      </c>
      <c r="F728" s="56" t="n">
        <v>0</v>
      </c>
      <c r="G728" s="57" t="n">
        <f aca="false">D728*E728</f>
        <v>39</v>
      </c>
      <c r="H728" s="57" t="n">
        <f aca="false">G728*(1-F728)</f>
        <v>39</v>
      </c>
      <c r="I728" s="1" t="n">
        <f aca="false">MONTH(A728)</f>
        <v>5</v>
      </c>
      <c r="J728" s="57" t="n">
        <f aca="false">D728*INDEX(Справочник!$E$5:$E$16,MATCH(C728,Справочник!$A$5:$A$16,0))</f>
        <v>24</v>
      </c>
      <c r="K728" s="57" t="n">
        <f aca="false">D728*INDEX(Справочник!$F$5:$F$16,MATCH(C728,Справочник!$A$5:$A$16,0))</f>
        <v>4.2</v>
      </c>
    </row>
    <row r="729" customFormat="false" ht="15" hidden="false" customHeight="false" outlineLevel="0" collapsed="false">
      <c r="A729" s="53" t="n">
        <v>45801</v>
      </c>
      <c r="B729" s="54" t="s">
        <v>604</v>
      </c>
      <c r="C729" s="54" t="s">
        <v>83</v>
      </c>
      <c r="D729" s="54" t="n">
        <v>1</v>
      </c>
      <c r="E729" s="55" t="n">
        <v>11.5</v>
      </c>
      <c r="F729" s="56" t="n">
        <v>0</v>
      </c>
      <c r="G729" s="57" t="n">
        <f aca="false">D729*E729</f>
        <v>11.5</v>
      </c>
      <c r="H729" s="57" t="n">
        <f aca="false">G729*(1-F729)</f>
        <v>11.5</v>
      </c>
      <c r="I729" s="1" t="n">
        <f aca="false">MONTH(A729)</f>
        <v>5</v>
      </c>
      <c r="J729" s="57" t="n">
        <f aca="false">D729*INDEX(Справочник!$E$5:$E$16,MATCH(C729,Справочник!$A$5:$A$16,0))</f>
        <v>5.1</v>
      </c>
      <c r="K729" s="57" t="n">
        <f aca="false">D729*INDEX(Справочник!$F$5:$F$16,MATCH(C729,Справочник!$A$5:$A$16,0))</f>
        <v>0.9</v>
      </c>
    </row>
    <row r="730" customFormat="false" ht="15" hidden="false" customHeight="false" outlineLevel="0" collapsed="false">
      <c r="A730" s="53" t="n">
        <v>45801</v>
      </c>
      <c r="B730" s="54" t="s">
        <v>605</v>
      </c>
      <c r="C730" s="54" t="s">
        <v>81</v>
      </c>
      <c r="D730" s="54" t="n">
        <v>1</v>
      </c>
      <c r="E730" s="55" t="n">
        <v>29.9</v>
      </c>
      <c r="F730" s="56" t="n">
        <v>0</v>
      </c>
      <c r="G730" s="57" t="n">
        <f aca="false">D730*E730</f>
        <v>29.9</v>
      </c>
      <c r="H730" s="57" t="n">
        <f aca="false">G730*(1-F730)</f>
        <v>29.9</v>
      </c>
      <c r="I730" s="1" t="n">
        <f aca="false">MONTH(A730)</f>
        <v>5</v>
      </c>
      <c r="J730" s="57" t="n">
        <f aca="false">D730*INDEX(Справочник!$E$5:$E$16,MATCH(C730,Справочник!$A$5:$A$16,0))</f>
        <v>14.8</v>
      </c>
      <c r="K730" s="57" t="n">
        <f aca="false">D730*INDEX(Справочник!$F$5:$F$16,MATCH(C730,Справочник!$A$5:$A$16,0))</f>
        <v>2.4</v>
      </c>
    </row>
    <row r="731" customFormat="false" ht="15" hidden="false" customHeight="false" outlineLevel="0" collapsed="false">
      <c r="A731" s="53" t="n">
        <v>45802</v>
      </c>
      <c r="B731" s="54" t="s">
        <v>606</v>
      </c>
      <c r="C731" s="54" t="s">
        <v>82</v>
      </c>
      <c r="D731" s="54" t="n">
        <v>2</v>
      </c>
      <c r="E731" s="55" t="n">
        <v>32</v>
      </c>
      <c r="F731" s="56" t="n">
        <v>0</v>
      </c>
      <c r="G731" s="57" t="n">
        <f aca="false">D731*E731</f>
        <v>64</v>
      </c>
      <c r="H731" s="57" t="n">
        <f aca="false">G731*(1-F731)</f>
        <v>64</v>
      </c>
      <c r="I731" s="1" t="n">
        <f aca="false">MONTH(A731)</f>
        <v>5</v>
      </c>
      <c r="J731" s="57" t="n">
        <f aca="false">D731*INDEX(Справочник!$E$5:$E$16,MATCH(C731,Справочник!$A$5:$A$16,0))</f>
        <v>33</v>
      </c>
      <c r="K731" s="57" t="n">
        <f aca="false">D731*INDEX(Справочник!$F$5:$F$16,MATCH(C731,Справочник!$A$5:$A$16,0))</f>
        <v>4.8</v>
      </c>
    </row>
    <row r="732" customFormat="false" ht="15" hidden="false" customHeight="false" outlineLevel="0" collapsed="false">
      <c r="A732" s="53" t="n">
        <v>45802</v>
      </c>
      <c r="B732" s="54" t="s">
        <v>606</v>
      </c>
      <c r="C732" s="54" t="s">
        <v>83</v>
      </c>
      <c r="D732" s="54" t="n">
        <v>1</v>
      </c>
      <c r="E732" s="55" t="n">
        <v>11.5</v>
      </c>
      <c r="F732" s="56" t="n">
        <v>0</v>
      </c>
      <c r="G732" s="57" t="n">
        <f aca="false">D732*E732</f>
        <v>11.5</v>
      </c>
      <c r="H732" s="57" t="n">
        <f aca="false">G732*(1-F732)</f>
        <v>11.5</v>
      </c>
      <c r="I732" s="1" t="n">
        <f aca="false">MONTH(A732)</f>
        <v>5</v>
      </c>
      <c r="J732" s="57" t="n">
        <f aca="false">D732*INDEX(Справочник!$E$5:$E$16,MATCH(C732,Справочник!$A$5:$A$16,0))</f>
        <v>5.1</v>
      </c>
      <c r="K732" s="57" t="n">
        <f aca="false">D732*INDEX(Справочник!$F$5:$F$16,MATCH(C732,Справочник!$A$5:$A$16,0))</f>
        <v>0.9</v>
      </c>
    </row>
    <row r="733" customFormat="false" ht="15" hidden="false" customHeight="false" outlineLevel="0" collapsed="false">
      <c r="A733" s="53" t="n">
        <v>45802</v>
      </c>
      <c r="B733" s="54" t="s">
        <v>607</v>
      </c>
      <c r="C733" s="54" t="s">
        <v>90</v>
      </c>
      <c r="D733" s="54" t="n">
        <v>3</v>
      </c>
      <c r="E733" s="55" t="n">
        <v>4.5</v>
      </c>
      <c r="F733" s="56" t="n">
        <v>0</v>
      </c>
      <c r="G733" s="57" t="n">
        <f aca="false">D733*E733</f>
        <v>13.5</v>
      </c>
      <c r="H733" s="57" t="n">
        <f aca="false">G733*(1-F733)</f>
        <v>13.5</v>
      </c>
      <c r="I733" s="1" t="n">
        <f aca="false">MONTH(A733)</f>
        <v>5</v>
      </c>
      <c r="J733" s="57" t="n">
        <f aca="false">D733*INDEX(Справочник!$E$5:$E$16,MATCH(C733,Справочник!$A$5:$A$16,0))</f>
        <v>4.8</v>
      </c>
      <c r="K733" s="57" t="n">
        <f aca="false">D733*INDEX(Справочник!$F$5:$F$16,MATCH(C733,Справочник!$A$5:$A$16,0))</f>
        <v>8.7</v>
      </c>
    </row>
    <row r="734" customFormat="false" ht="15" hidden="false" customHeight="false" outlineLevel="0" collapsed="false">
      <c r="A734" s="53" t="n">
        <v>45802</v>
      </c>
      <c r="B734" s="54" t="s">
        <v>608</v>
      </c>
      <c r="C734" s="54" t="s">
        <v>85</v>
      </c>
      <c r="D734" s="54" t="n">
        <v>2</v>
      </c>
      <c r="E734" s="55" t="n">
        <v>6.9</v>
      </c>
      <c r="F734" s="56" t="n">
        <v>0</v>
      </c>
      <c r="G734" s="57" t="n">
        <f aca="false">D734*E734</f>
        <v>13.8</v>
      </c>
      <c r="H734" s="57" t="n">
        <f aca="false">G734*(1-F734)</f>
        <v>13.8</v>
      </c>
      <c r="I734" s="1" t="n">
        <f aca="false">MONTH(A734)</f>
        <v>5</v>
      </c>
      <c r="J734" s="57" t="n">
        <f aca="false">D734*INDEX(Справочник!$E$5:$E$16,MATCH(C734,Справочник!$A$5:$A$16,0))</f>
        <v>4.6</v>
      </c>
      <c r="K734" s="57" t="n">
        <f aca="false">D734*INDEX(Справочник!$F$5:$F$16,MATCH(C734,Справочник!$A$5:$A$16,0))</f>
        <v>1.4</v>
      </c>
    </row>
    <row r="735" customFormat="false" ht="15" hidden="false" customHeight="false" outlineLevel="0" collapsed="false">
      <c r="A735" s="53" t="n">
        <v>45802</v>
      </c>
      <c r="B735" s="54" t="s">
        <v>609</v>
      </c>
      <c r="C735" s="54" t="s">
        <v>84</v>
      </c>
      <c r="D735" s="54" t="n">
        <v>1</v>
      </c>
      <c r="E735" s="55" t="n">
        <v>10.5</v>
      </c>
      <c r="F735" s="56" t="n">
        <v>0</v>
      </c>
      <c r="G735" s="57" t="n">
        <f aca="false">D735*E735</f>
        <v>10.5</v>
      </c>
      <c r="H735" s="57" t="n">
        <f aca="false">G735*(1-F735)</f>
        <v>10.5</v>
      </c>
      <c r="I735" s="1" t="n">
        <f aca="false">MONTH(A735)</f>
        <v>5</v>
      </c>
      <c r="J735" s="57" t="n">
        <f aca="false">D735*INDEX(Справочник!$E$5:$E$16,MATCH(C735,Справочник!$A$5:$A$16,0))</f>
        <v>4.7</v>
      </c>
      <c r="K735" s="57" t="n">
        <f aca="false">D735*INDEX(Справочник!$F$5:$F$16,MATCH(C735,Справочник!$A$5:$A$16,0))</f>
        <v>0.9</v>
      </c>
    </row>
    <row r="736" customFormat="false" ht="15" hidden="false" customHeight="false" outlineLevel="0" collapsed="false">
      <c r="A736" s="53" t="n">
        <v>45803</v>
      </c>
      <c r="B736" s="54" t="s">
        <v>610</v>
      </c>
      <c r="C736" s="54" t="s">
        <v>84</v>
      </c>
      <c r="D736" s="54" t="n">
        <v>2</v>
      </c>
      <c r="E736" s="55" t="n">
        <v>10.5</v>
      </c>
      <c r="F736" s="56" t="n">
        <v>0</v>
      </c>
      <c r="G736" s="57" t="n">
        <f aca="false">D736*E736</f>
        <v>21</v>
      </c>
      <c r="H736" s="57" t="n">
        <f aca="false">G736*(1-F736)</f>
        <v>21</v>
      </c>
      <c r="I736" s="1" t="n">
        <f aca="false">MONTH(A736)</f>
        <v>5</v>
      </c>
      <c r="J736" s="57" t="n">
        <f aca="false">D736*INDEX(Справочник!$E$5:$E$16,MATCH(C736,Справочник!$A$5:$A$16,0))</f>
        <v>9.4</v>
      </c>
      <c r="K736" s="57" t="n">
        <f aca="false">D736*INDEX(Справочник!$F$5:$F$16,MATCH(C736,Справочник!$A$5:$A$16,0))</f>
        <v>1.8</v>
      </c>
    </row>
    <row r="737" customFormat="false" ht="15" hidden="false" customHeight="false" outlineLevel="0" collapsed="false">
      <c r="A737" s="53" t="n">
        <v>45803</v>
      </c>
      <c r="B737" s="54" t="s">
        <v>611</v>
      </c>
      <c r="C737" s="54" t="s">
        <v>83</v>
      </c>
      <c r="D737" s="54" t="n">
        <v>1</v>
      </c>
      <c r="E737" s="55" t="n">
        <v>11.5</v>
      </c>
      <c r="F737" s="56" t="n">
        <v>0</v>
      </c>
      <c r="G737" s="57" t="n">
        <f aca="false">D737*E737</f>
        <v>11.5</v>
      </c>
      <c r="H737" s="57" t="n">
        <f aca="false">G737*(1-F737)</f>
        <v>11.5</v>
      </c>
      <c r="I737" s="1" t="n">
        <f aca="false">MONTH(A737)</f>
        <v>5</v>
      </c>
      <c r="J737" s="57" t="n">
        <f aca="false">D737*INDEX(Справочник!$E$5:$E$16,MATCH(C737,Справочник!$A$5:$A$16,0))</f>
        <v>5.1</v>
      </c>
      <c r="K737" s="57" t="n">
        <f aca="false">D737*INDEX(Справочник!$F$5:$F$16,MATCH(C737,Справочник!$A$5:$A$16,0))</f>
        <v>0.9</v>
      </c>
    </row>
    <row r="738" customFormat="false" ht="15" hidden="false" customHeight="false" outlineLevel="0" collapsed="false">
      <c r="A738" s="53" t="n">
        <v>45804</v>
      </c>
      <c r="B738" s="54" t="s">
        <v>612</v>
      </c>
      <c r="C738" s="54" t="s">
        <v>84</v>
      </c>
      <c r="D738" s="54" t="n">
        <v>1</v>
      </c>
      <c r="E738" s="55" t="n">
        <v>10.5</v>
      </c>
      <c r="F738" s="56" t="n">
        <v>0</v>
      </c>
      <c r="G738" s="57" t="n">
        <f aca="false">D738*E738</f>
        <v>10.5</v>
      </c>
      <c r="H738" s="57" t="n">
        <f aca="false">G738*(1-F738)</f>
        <v>10.5</v>
      </c>
      <c r="I738" s="1" t="n">
        <f aca="false">MONTH(A738)</f>
        <v>5</v>
      </c>
      <c r="J738" s="57" t="n">
        <f aca="false">D738*INDEX(Справочник!$E$5:$E$16,MATCH(C738,Справочник!$A$5:$A$16,0))</f>
        <v>4.7</v>
      </c>
      <c r="K738" s="57" t="n">
        <f aca="false">D738*INDEX(Справочник!$F$5:$F$16,MATCH(C738,Справочник!$A$5:$A$16,0))</f>
        <v>0.9</v>
      </c>
    </row>
    <row r="739" customFormat="false" ht="15" hidden="false" customHeight="false" outlineLevel="0" collapsed="false">
      <c r="A739" s="53" t="n">
        <v>45805</v>
      </c>
      <c r="B739" s="54" t="s">
        <v>613</v>
      </c>
      <c r="C739" s="54" t="s">
        <v>84</v>
      </c>
      <c r="D739" s="54" t="n">
        <v>1</v>
      </c>
      <c r="E739" s="55" t="n">
        <v>10.5</v>
      </c>
      <c r="F739" s="56" t="n">
        <v>0</v>
      </c>
      <c r="G739" s="57" t="n">
        <f aca="false">D739*E739</f>
        <v>10.5</v>
      </c>
      <c r="H739" s="57" t="n">
        <f aca="false">G739*(1-F739)</f>
        <v>10.5</v>
      </c>
      <c r="I739" s="1" t="n">
        <f aca="false">MONTH(A739)</f>
        <v>5</v>
      </c>
      <c r="J739" s="57" t="n">
        <f aca="false">D739*INDEX(Справочник!$E$5:$E$16,MATCH(C739,Справочник!$A$5:$A$16,0))</f>
        <v>4.7</v>
      </c>
      <c r="K739" s="57" t="n">
        <f aca="false">D739*INDEX(Справочник!$F$5:$F$16,MATCH(C739,Справочник!$A$5:$A$16,0))</f>
        <v>0.9</v>
      </c>
    </row>
    <row r="740" customFormat="false" ht="15" hidden="false" customHeight="false" outlineLevel="0" collapsed="false">
      <c r="A740" s="53" t="n">
        <v>45805</v>
      </c>
      <c r="B740" s="54" t="s">
        <v>613</v>
      </c>
      <c r="C740" s="54" t="s">
        <v>89</v>
      </c>
      <c r="D740" s="54" t="n">
        <v>1</v>
      </c>
      <c r="E740" s="55" t="n">
        <v>24</v>
      </c>
      <c r="F740" s="56" t="n">
        <v>0</v>
      </c>
      <c r="G740" s="57" t="n">
        <f aca="false">D740*E740</f>
        <v>24</v>
      </c>
      <c r="H740" s="57" t="n">
        <f aca="false">G740*(1-F740)</f>
        <v>24</v>
      </c>
      <c r="I740" s="1" t="n">
        <f aca="false">MONTH(A740)</f>
        <v>5</v>
      </c>
      <c r="J740" s="57" t="n">
        <f aca="false">D740*INDEX(Справочник!$E$5:$E$16,MATCH(C740,Справочник!$A$5:$A$16,0))</f>
        <v>13.5</v>
      </c>
      <c r="K740" s="57" t="n">
        <f aca="false">D740*INDEX(Справочник!$F$5:$F$16,MATCH(C740,Справочник!$A$5:$A$16,0))</f>
        <v>3.8</v>
      </c>
    </row>
    <row r="741" customFormat="false" ht="15" hidden="false" customHeight="false" outlineLevel="0" collapsed="false">
      <c r="A741" s="53" t="n">
        <v>45805</v>
      </c>
      <c r="B741" s="54" t="s">
        <v>614</v>
      </c>
      <c r="C741" s="54" t="s">
        <v>81</v>
      </c>
      <c r="D741" s="54" t="n">
        <v>2</v>
      </c>
      <c r="E741" s="55" t="n">
        <v>29.9</v>
      </c>
      <c r="F741" s="56" t="n">
        <v>0</v>
      </c>
      <c r="G741" s="57" t="n">
        <f aca="false">D741*E741</f>
        <v>59.8</v>
      </c>
      <c r="H741" s="57" t="n">
        <f aca="false">G741*(1-F741)</f>
        <v>59.8</v>
      </c>
      <c r="I741" s="1" t="n">
        <f aca="false">MONTH(A741)</f>
        <v>5</v>
      </c>
      <c r="J741" s="57" t="n">
        <f aca="false">D741*INDEX(Справочник!$E$5:$E$16,MATCH(C741,Справочник!$A$5:$A$16,0))</f>
        <v>29.6</v>
      </c>
      <c r="K741" s="57" t="n">
        <f aca="false">D741*INDEX(Справочник!$F$5:$F$16,MATCH(C741,Справочник!$A$5:$A$16,0))</f>
        <v>4.8</v>
      </c>
    </row>
    <row r="742" customFormat="false" ht="15" hidden="false" customHeight="false" outlineLevel="0" collapsed="false">
      <c r="A742" s="53" t="n">
        <v>45805</v>
      </c>
      <c r="B742" s="54" t="s">
        <v>614</v>
      </c>
      <c r="C742" s="54" t="s">
        <v>90</v>
      </c>
      <c r="D742" s="54" t="n">
        <v>3</v>
      </c>
      <c r="E742" s="55" t="n">
        <v>4.5</v>
      </c>
      <c r="F742" s="56" t="n">
        <v>0</v>
      </c>
      <c r="G742" s="57" t="n">
        <f aca="false">D742*E742</f>
        <v>13.5</v>
      </c>
      <c r="H742" s="57" t="n">
        <f aca="false">G742*(1-F742)</f>
        <v>13.5</v>
      </c>
      <c r="I742" s="1" t="n">
        <f aca="false">MONTH(A742)</f>
        <v>5</v>
      </c>
      <c r="J742" s="57" t="n">
        <f aca="false">D742*INDEX(Справочник!$E$5:$E$16,MATCH(C742,Справочник!$A$5:$A$16,0))</f>
        <v>4.8</v>
      </c>
      <c r="K742" s="57" t="n">
        <f aca="false">D742*INDEX(Справочник!$F$5:$F$16,MATCH(C742,Справочник!$A$5:$A$16,0))</f>
        <v>8.7</v>
      </c>
    </row>
    <row r="743" customFormat="false" ht="15" hidden="false" customHeight="false" outlineLevel="0" collapsed="false">
      <c r="A743" s="53" t="n">
        <v>45806</v>
      </c>
      <c r="B743" s="54" t="s">
        <v>615</v>
      </c>
      <c r="C743" s="54" t="s">
        <v>82</v>
      </c>
      <c r="D743" s="54" t="n">
        <v>1</v>
      </c>
      <c r="E743" s="55" t="n">
        <v>32</v>
      </c>
      <c r="F743" s="56" t="n">
        <v>0</v>
      </c>
      <c r="G743" s="57" t="n">
        <f aca="false">D743*E743</f>
        <v>32</v>
      </c>
      <c r="H743" s="57" t="n">
        <f aca="false">G743*(1-F743)</f>
        <v>32</v>
      </c>
      <c r="I743" s="1" t="n">
        <f aca="false">MONTH(A743)</f>
        <v>5</v>
      </c>
      <c r="J743" s="57" t="n">
        <f aca="false">D743*INDEX(Справочник!$E$5:$E$16,MATCH(C743,Справочник!$A$5:$A$16,0))</f>
        <v>16.5</v>
      </c>
      <c r="K743" s="57" t="n">
        <f aca="false">D743*INDEX(Справочник!$F$5:$F$16,MATCH(C743,Справочник!$A$5:$A$16,0))</f>
        <v>2.4</v>
      </c>
    </row>
    <row r="744" customFormat="false" ht="15" hidden="false" customHeight="false" outlineLevel="0" collapsed="false">
      <c r="A744" s="53" t="n">
        <v>45806</v>
      </c>
      <c r="B744" s="54" t="s">
        <v>616</v>
      </c>
      <c r="C744" s="54" t="s">
        <v>90</v>
      </c>
      <c r="D744" s="54" t="n">
        <v>1</v>
      </c>
      <c r="E744" s="55" t="n">
        <v>4.5</v>
      </c>
      <c r="F744" s="56" t="n">
        <v>0</v>
      </c>
      <c r="G744" s="57" t="n">
        <f aca="false">D744*E744</f>
        <v>4.5</v>
      </c>
      <c r="H744" s="57" t="n">
        <f aca="false">G744*(1-F744)</f>
        <v>4.5</v>
      </c>
      <c r="I744" s="1" t="n">
        <f aca="false">MONTH(A744)</f>
        <v>5</v>
      </c>
      <c r="J744" s="57" t="n">
        <f aca="false">D744*INDEX(Справочник!$E$5:$E$16,MATCH(C744,Справочник!$A$5:$A$16,0))</f>
        <v>1.6</v>
      </c>
      <c r="K744" s="57" t="n">
        <f aca="false">D744*INDEX(Справочник!$F$5:$F$16,MATCH(C744,Справочник!$A$5:$A$16,0))</f>
        <v>2.9</v>
      </c>
    </row>
    <row r="745" customFormat="false" ht="15" hidden="false" customHeight="false" outlineLevel="0" collapsed="false">
      <c r="A745" s="53" t="n">
        <v>45806</v>
      </c>
      <c r="B745" s="54" t="s">
        <v>616</v>
      </c>
      <c r="C745" s="54" t="s">
        <v>89</v>
      </c>
      <c r="D745" s="54" t="n">
        <v>1</v>
      </c>
      <c r="E745" s="55" t="n">
        <v>24</v>
      </c>
      <c r="F745" s="56" t="n">
        <v>0</v>
      </c>
      <c r="G745" s="57" t="n">
        <f aca="false">D745*E745</f>
        <v>24</v>
      </c>
      <c r="H745" s="57" t="n">
        <f aca="false">G745*(1-F745)</f>
        <v>24</v>
      </c>
      <c r="I745" s="1" t="n">
        <f aca="false">MONTH(A745)</f>
        <v>5</v>
      </c>
      <c r="J745" s="57" t="n">
        <f aca="false">D745*INDEX(Справочник!$E$5:$E$16,MATCH(C745,Справочник!$A$5:$A$16,0))</f>
        <v>13.5</v>
      </c>
      <c r="K745" s="57" t="n">
        <f aca="false">D745*INDEX(Справочник!$F$5:$F$16,MATCH(C745,Справочник!$A$5:$A$16,0))</f>
        <v>3.8</v>
      </c>
    </row>
    <row r="746" customFormat="false" ht="15" hidden="false" customHeight="false" outlineLevel="0" collapsed="false">
      <c r="A746" s="53" t="n">
        <v>45806</v>
      </c>
      <c r="B746" s="54" t="s">
        <v>617</v>
      </c>
      <c r="C746" s="54" t="s">
        <v>82</v>
      </c>
      <c r="D746" s="54" t="n">
        <v>1</v>
      </c>
      <c r="E746" s="55" t="n">
        <v>32</v>
      </c>
      <c r="F746" s="56" t="n">
        <v>0</v>
      </c>
      <c r="G746" s="57" t="n">
        <f aca="false">D746*E746</f>
        <v>32</v>
      </c>
      <c r="H746" s="57" t="n">
        <f aca="false">G746*(1-F746)</f>
        <v>32</v>
      </c>
      <c r="I746" s="1" t="n">
        <f aca="false">MONTH(A746)</f>
        <v>5</v>
      </c>
      <c r="J746" s="57" t="n">
        <f aca="false">D746*INDEX(Справочник!$E$5:$E$16,MATCH(C746,Справочник!$A$5:$A$16,0))</f>
        <v>16.5</v>
      </c>
      <c r="K746" s="57" t="n">
        <f aca="false">D746*INDEX(Справочник!$F$5:$F$16,MATCH(C746,Справочник!$A$5:$A$16,0))</f>
        <v>2.4</v>
      </c>
    </row>
    <row r="747" customFormat="false" ht="15" hidden="false" customHeight="false" outlineLevel="0" collapsed="false">
      <c r="A747" s="53" t="n">
        <v>45806</v>
      </c>
      <c r="B747" s="54" t="s">
        <v>618</v>
      </c>
      <c r="C747" s="54" t="s">
        <v>88</v>
      </c>
      <c r="D747" s="54" t="n">
        <v>1</v>
      </c>
      <c r="E747" s="55" t="n">
        <v>39</v>
      </c>
      <c r="F747" s="56" t="n">
        <v>0</v>
      </c>
      <c r="G747" s="57" t="n">
        <f aca="false">D747*E747</f>
        <v>39</v>
      </c>
      <c r="H747" s="57" t="n">
        <f aca="false">G747*(1-F747)</f>
        <v>39</v>
      </c>
      <c r="I747" s="1" t="n">
        <f aca="false">MONTH(A747)</f>
        <v>5</v>
      </c>
      <c r="J747" s="57" t="n">
        <f aca="false">D747*INDEX(Справочник!$E$5:$E$16,MATCH(C747,Справочник!$A$5:$A$16,0))</f>
        <v>24</v>
      </c>
      <c r="K747" s="57" t="n">
        <f aca="false">D747*INDEX(Справочник!$F$5:$F$16,MATCH(C747,Справочник!$A$5:$A$16,0))</f>
        <v>4.2</v>
      </c>
    </row>
    <row r="748" customFormat="false" ht="15" hidden="false" customHeight="false" outlineLevel="0" collapsed="false">
      <c r="A748" s="53" t="n">
        <v>45806</v>
      </c>
      <c r="B748" s="54" t="s">
        <v>619</v>
      </c>
      <c r="C748" s="54" t="s">
        <v>83</v>
      </c>
      <c r="D748" s="54" t="n">
        <v>1</v>
      </c>
      <c r="E748" s="55" t="n">
        <v>11.5</v>
      </c>
      <c r="F748" s="56" t="n">
        <v>0</v>
      </c>
      <c r="G748" s="57" t="n">
        <f aca="false">D748*E748</f>
        <v>11.5</v>
      </c>
      <c r="H748" s="57" t="n">
        <f aca="false">G748*(1-F748)</f>
        <v>11.5</v>
      </c>
      <c r="I748" s="1" t="n">
        <f aca="false">MONTH(A748)</f>
        <v>5</v>
      </c>
      <c r="J748" s="57" t="n">
        <f aca="false">D748*INDEX(Справочник!$E$5:$E$16,MATCH(C748,Справочник!$A$5:$A$16,0))</f>
        <v>5.1</v>
      </c>
      <c r="K748" s="57" t="n">
        <f aca="false">D748*INDEX(Справочник!$F$5:$F$16,MATCH(C748,Справочник!$A$5:$A$16,0))</f>
        <v>0.9</v>
      </c>
    </row>
    <row r="749" customFormat="false" ht="15" hidden="false" customHeight="false" outlineLevel="0" collapsed="false">
      <c r="A749" s="53" t="n">
        <v>45806</v>
      </c>
      <c r="B749" s="54" t="s">
        <v>619</v>
      </c>
      <c r="C749" s="54" t="s">
        <v>90</v>
      </c>
      <c r="D749" s="54" t="n">
        <v>1</v>
      </c>
      <c r="E749" s="55" t="n">
        <v>4.5</v>
      </c>
      <c r="F749" s="56" t="n">
        <v>0</v>
      </c>
      <c r="G749" s="57" t="n">
        <f aca="false">D749*E749</f>
        <v>4.5</v>
      </c>
      <c r="H749" s="57" t="n">
        <f aca="false">G749*(1-F749)</f>
        <v>4.5</v>
      </c>
      <c r="I749" s="1" t="n">
        <f aca="false">MONTH(A749)</f>
        <v>5</v>
      </c>
      <c r="J749" s="57" t="n">
        <f aca="false">D749*INDEX(Справочник!$E$5:$E$16,MATCH(C749,Справочник!$A$5:$A$16,0))</f>
        <v>1.6</v>
      </c>
      <c r="K749" s="57" t="n">
        <f aca="false">D749*INDEX(Справочник!$F$5:$F$16,MATCH(C749,Справочник!$A$5:$A$16,0))</f>
        <v>2.9</v>
      </c>
    </row>
    <row r="750" customFormat="false" ht="15" hidden="false" customHeight="false" outlineLevel="0" collapsed="false">
      <c r="A750" s="53" t="n">
        <v>45807</v>
      </c>
      <c r="B750" s="54" t="s">
        <v>620</v>
      </c>
      <c r="C750" s="54" t="s">
        <v>81</v>
      </c>
      <c r="D750" s="54" t="n">
        <v>1</v>
      </c>
      <c r="E750" s="55" t="n">
        <v>29.9</v>
      </c>
      <c r="F750" s="56" t="n">
        <v>0</v>
      </c>
      <c r="G750" s="57" t="n">
        <f aca="false">D750*E750</f>
        <v>29.9</v>
      </c>
      <c r="H750" s="57" t="n">
        <f aca="false">G750*(1-F750)</f>
        <v>29.9</v>
      </c>
      <c r="I750" s="1" t="n">
        <f aca="false">MONTH(A750)</f>
        <v>5</v>
      </c>
      <c r="J750" s="57" t="n">
        <f aca="false">D750*INDEX(Справочник!$E$5:$E$16,MATCH(C750,Справочник!$A$5:$A$16,0))</f>
        <v>14.8</v>
      </c>
      <c r="K750" s="57" t="n">
        <f aca="false">D750*INDEX(Справочник!$F$5:$F$16,MATCH(C750,Справочник!$A$5:$A$16,0))</f>
        <v>2.4</v>
      </c>
    </row>
    <row r="751" customFormat="false" ht="15" hidden="false" customHeight="false" outlineLevel="0" collapsed="false">
      <c r="A751" s="53" t="n">
        <v>45807</v>
      </c>
      <c r="B751" s="54" t="s">
        <v>620</v>
      </c>
      <c r="C751" s="54" t="s">
        <v>85</v>
      </c>
      <c r="D751" s="54" t="n">
        <v>3</v>
      </c>
      <c r="E751" s="55" t="n">
        <v>6.9</v>
      </c>
      <c r="F751" s="56" t="n">
        <v>0</v>
      </c>
      <c r="G751" s="57" t="n">
        <f aca="false">D751*E751</f>
        <v>20.7</v>
      </c>
      <c r="H751" s="57" t="n">
        <f aca="false">G751*(1-F751)</f>
        <v>20.7</v>
      </c>
      <c r="I751" s="1" t="n">
        <f aca="false">MONTH(A751)</f>
        <v>5</v>
      </c>
      <c r="J751" s="57" t="n">
        <f aca="false">D751*INDEX(Справочник!$E$5:$E$16,MATCH(C751,Справочник!$A$5:$A$16,0))</f>
        <v>6.9</v>
      </c>
      <c r="K751" s="57" t="n">
        <f aca="false">D751*INDEX(Справочник!$F$5:$F$16,MATCH(C751,Справочник!$A$5:$A$16,0))</f>
        <v>2.1</v>
      </c>
    </row>
    <row r="752" customFormat="false" ht="15" hidden="false" customHeight="false" outlineLevel="0" collapsed="false">
      <c r="A752" s="53" t="n">
        <v>45807</v>
      </c>
      <c r="B752" s="54" t="s">
        <v>620</v>
      </c>
      <c r="C752" s="54" t="s">
        <v>83</v>
      </c>
      <c r="D752" s="54" t="n">
        <v>1</v>
      </c>
      <c r="E752" s="55" t="n">
        <v>11.5</v>
      </c>
      <c r="F752" s="56" t="n">
        <v>0</v>
      </c>
      <c r="G752" s="57" t="n">
        <f aca="false">D752*E752</f>
        <v>11.5</v>
      </c>
      <c r="H752" s="57" t="n">
        <f aca="false">G752*(1-F752)</f>
        <v>11.5</v>
      </c>
      <c r="I752" s="1" t="n">
        <f aca="false">MONTH(A752)</f>
        <v>5</v>
      </c>
      <c r="J752" s="57" t="n">
        <f aca="false">D752*INDEX(Справочник!$E$5:$E$16,MATCH(C752,Справочник!$A$5:$A$16,0))</f>
        <v>5.1</v>
      </c>
      <c r="K752" s="57" t="n">
        <f aca="false">D752*INDEX(Справочник!$F$5:$F$16,MATCH(C752,Справочник!$A$5:$A$16,0))</f>
        <v>0.9</v>
      </c>
    </row>
    <row r="753" customFormat="false" ht="15" hidden="false" customHeight="false" outlineLevel="0" collapsed="false">
      <c r="A753" s="53" t="n">
        <v>45807</v>
      </c>
      <c r="B753" s="54" t="s">
        <v>621</v>
      </c>
      <c r="C753" s="54" t="s">
        <v>90</v>
      </c>
      <c r="D753" s="54" t="n">
        <v>2</v>
      </c>
      <c r="E753" s="55" t="n">
        <v>4.5</v>
      </c>
      <c r="F753" s="56" t="n">
        <v>0</v>
      </c>
      <c r="G753" s="57" t="n">
        <f aca="false">D753*E753</f>
        <v>9</v>
      </c>
      <c r="H753" s="57" t="n">
        <f aca="false">G753*(1-F753)</f>
        <v>9</v>
      </c>
      <c r="I753" s="1" t="n">
        <f aca="false">MONTH(A753)</f>
        <v>5</v>
      </c>
      <c r="J753" s="57" t="n">
        <f aca="false">D753*INDEX(Справочник!$E$5:$E$16,MATCH(C753,Справочник!$A$5:$A$16,0))</f>
        <v>3.2</v>
      </c>
      <c r="K753" s="57" t="n">
        <f aca="false">D753*INDEX(Справочник!$F$5:$F$16,MATCH(C753,Справочник!$A$5:$A$16,0))</f>
        <v>5.8</v>
      </c>
    </row>
    <row r="754" customFormat="false" ht="15" hidden="false" customHeight="false" outlineLevel="0" collapsed="false">
      <c r="A754" s="53" t="n">
        <v>45807</v>
      </c>
      <c r="B754" s="54" t="s">
        <v>622</v>
      </c>
      <c r="C754" s="54" t="s">
        <v>84</v>
      </c>
      <c r="D754" s="54" t="n">
        <v>1</v>
      </c>
      <c r="E754" s="55" t="n">
        <v>10.5</v>
      </c>
      <c r="F754" s="56" t="n">
        <v>0</v>
      </c>
      <c r="G754" s="57" t="n">
        <f aca="false">D754*E754</f>
        <v>10.5</v>
      </c>
      <c r="H754" s="57" t="n">
        <f aca="false">G754*(1-F754)</f>
        <v>10.5</v>
      </c>
      <c r="I754" s="1" t="n">
        <f aca="false">MONTH(A754)</f>
        <v>5</v>
      </c>
      <c r="J754" s="57" t="n">
        <f aca="false">D754*INDEX(Справочник!$E$5:$E$16,MATCH(C754,Справочник!$A$5:$A$16,0))</f>
        <v>4.7</v>
      </c>
      <c r="K754" s="57" t="n">
        <f aca="false">D754*INDEX(Справочник!$F$5:$F$16,MATCH(C754,Справочник!$A$5:$A$16,0))</f>
        <v>0.9</v>
      </c>
    </row>
    <row r="755" customFormat="false" ht="15" hidden="false" customHeight="false" outlineLevel="0" collapsed="false">
      <c r="A755" s="53" t="n">
        <v>45807</v>
      </c>
      <c r="B755" s="54" t="s">
        <v>623</v>
      </c>
      <c r="C755" s="54" t="s">
        <v>83</v>
      </c>
      <c r="D755" s="54" t="n">
        <v>1</v>
      </c>
      <c r="E755" s="55" t="n">
        <v>11.5</v>
      </c>
      <c r="F755" s="56" t="n">
        <v>0</v>
      </c>
      <c r="G755" s="57" t="n">
        <f aca="false">D755*E755</f>
        <v>11.5</v>
      </c>
      <c r="H755" s="57" t="n">
        <f aca="false">G755*(1-F755)</f>
        <v>11.5</v>
      </c>
      <c r="I755" s="1" t="n">
        <f aca="false">MONTH(A755)</f>
        <v>5</v>
      </c>
      <c r="J755" s="57" t="n">
        <f aca="false">D755*INDEX(Справочник!$E$5:$E$16,MATCH(C755,Справочник!$A$5:$A$16,0))</f>
        <v>5.1</v>
      </c>
      <c r="K755" s="57" t="n">
        <f aca="false">D755*INDEX(Справочник!$F$5:$F$16,MATCH(C755,Справочник!$A$5:$A$16,0))</f>
        <v>0.9</v>
      </c>
    </row>
    <row r="756" customFormat="false" ht="15" hidden="false" customHeight="false" outlineLevel="0" collapsed="false">
      <c r="A756" s="53" t="n">
        <v>45807</v>
      </c>
      <c r="B756" s="54" t="s">
        <v>624</v>
      </c>
      <c r="C756" s="54" t="s">
        <v>87</v>
      </c>
      <c r="D756" s="54" t="n">
        <v>2</v>
      </c>
      <c r="E756" s="55" t="n">
        <v>5.9</v>
      </c>
      <c r="F756" s="56" t="n">
        <v>0</v>
      </c>
      <c r="G756" s="57" t="n">
        <f aca="false">D756*E756</f>
        <v>11.8</v>
      </c>
      <c r="H756" s="57" t="n">
        <f aca="false">G756*(1-F756)</f>
        <v>11.8</v>
      </c>
      <c r="I756" s="1" t="n">
        <f aca="false">MONTH(A756)</f>
        <v>5</v>
      </c>
      <c r="J756" s="57" t="n">
        <f aca="false">D756*INDEX(Справочник!$E$5:$E$16,MATCH(C756,Справочник!$A$5:$A$16,0))</f>
        <v>3.8</v>
      </c>
      <c r="K756" s="57" t="n">
        <f aca="false">D756*INDEX(Справочник!$F$5:$F$16,MATCH(C756,Справочник!$A$5:$A$16,0))</f>
        <v>1.4</v>
      </c>
    </row>
    <row r="757" customFormat="false" ht="15" hidden="false" customHeight="false" outlineLevel="0" collapsed="false">
      <c r="A757" s="53" t="n">
        <v>45808</v>
      </c>
      <c r="B757" s="54" t="s">
        <v>625</v>
      </c>
      <c r="C757" s="54" t="s">
        <v>90</v>
      </c>
      <c r="D757" s="54" t="n">
        <v>2</v>
      </c>
      <c r="E757" s="55" t="n">
        <v>4.5</v>
      </c>
      <c r="F757" s="56" t="n">
        <v>0</v>
      </c>
      <c r="G757" s="57" t="n">
        <f aca="false">D757*E757</f>
        <v>9</v>
      </c>
      <c r="H757" s="57" t="n">
        <f aca="false">G757*(1-F757)</f>
        <v>9</v>
      </c>
      <c r="I757" s="1" t="n">
        <f aca="false">MONTH(A757)</f>
        <v>5</v>
      </c>
      <c r="J757" s="57" t="n">
        <f aca="false">D757*INDEX(Справочник!$E$5:$E$16,MATCH(C757,Справочник!$A$5:$A$16,0))</f>
        <v>3.2</v>
      </c>
      <c r="K757" s="57" t="n">
        <f aca="false">D757*INDEX(Справочник!$F$5:$F$16,MATCH(C757,Справочник!$A$5:$A$16,0))</f>
        <v>5.8</v>
      </c>
    </row>
    <row r="758" customFormat="false" ht="15" hidden="false" customHeight="false" outlineLevel="0" collapsed="false">
      <c r="A758" s="53" t="n">
        <v>45808</v>
      </c>
      <c r="B758" s="54" t="s">
        <v>626</v>
      </c>
      <c r="C758" s="54" t="s">
        <v>89</v>
      </c>
      <c r="D758" s="54" t="n">
        <v>1</v>
      </c>
      <c r="E758" s="55" t="n">
        <v>24</v>
      </c>
      <c r="F758" s="56" t="n">
        <v>0</v>
      </c>
      <c r="G758" s="57" t="n">
        <f aca="false">D758*E758</f>
        <v>24</v>
      </c>
      <c r="H758" s="57" t="n">
        <f aca="false">G758*(1-F758)</f>
        <v>24</v>
      </c>
      <c r="I758" s="1" t="n">
        <f aca="false">MONTH(A758)</f>
        <v>5</v>
      </c>
      <c r="J758" s="57" t="n">
        <f aca="false">D758*INDEX(Справочник!$E$5:$E$16,MATCH(C758,Справочник!$A$5:$A$16,0))</f>
        <v>13.5</v>
      </c>
      <c r="K758" s="57" t="n">
        <f aca="false">D758*INDEX(Справочник!$F$5:$F$16,MATCH(C758,Справочник!$A$5:$A$16,0))</f>
        <v>3.8</v>
      </c>
    </row>
    <row r="759" customFormat="false" ht="15" hidden="false" customHeight="false" outlineLevel="0" collapsed="false">
      <c r="A759" s="53" t="n">
        <v>45808</v>
      </c>
      <c r="B759" s="54" t="s">
        <v>627</v>
      </c>
      <c r="C759" s="54" t="s">
        <v>84</v>
      </c>
      <c r="D759" s="54" t="n">
        <v>1</v>
      </c>
      <c r="E759" s="55" t="n">
        <v>10.5</v>
      </c>
      <c r="F759" s="56" t="n">
        <v>0</v>
      </c>
      <c r="G759" s="57" t="n">
        <f aca="false">D759*E759</f>
        <v>10.5</v>
      </c>
      <c r="H759" s="57" t="n">
        <f aca="false">G759*(1-F759)</f>
        <v>10.5</v>
      </c>
      <c r="I759" s="1" t="n">
        <f aca="false">MONTH(A759)</f>
        <v>5</v>
      </c>
      <c r="J759" s="57" t="n">
        <f aca="false">D759*INDEX(Справочник!$E$5:$E$16,MATCH(C759,Справочник!$A$5:$A$16,0))</f>
        <v>4.7</v>
      </c>
      <c r="K759" s="57" t="n">
        <f aca="false">D759*INDEX(Справочник!$F$5:$F$16,MATCH(C759,Справочник!$A$5:$A$16,0))</f>
        <v>0.9</v>
      </c>
    </row>
    <row r="760" customFormat="false" ht="15" hidden="false" customHeight="false" outlineLevel="0" collapsed="false">
      <c r="A760" s="53" t="n">
        <v>45808</v>
      </c>
      <c r="B760" s="54" t="s">
        <v>628</v>
      </c>
      <c r="C760" s="54" t="s">
        <v>84</v>
      </c>
      <c r="D760" s="54" t="n">
        <v>1</v>
      </c>
      <c r="E760" s="55" t="n">
        <v>10.5</v>
      </c>
      <c r="F760" s="56" t="n">
        <v>0</v>
      </c>
      <c r="G760" s="57" t="n">
        <f aca="false">D760*E760</f>
        <v>10.5</v>
      </c>
      <c r="H760" s="57" t="n">
        <f aca="false">G760*(1-F760)</f>
        <v>10.5</v>
      </c>
      <c r="I760" s="1" t="n">
        <f aca="false">MONTH(A760)</f>
        <v>5</v>
      </c>
      <c r="J760" s="57" t="n">
        <f aca="false">D760*INDEX(Справочник!$E$5:$E$16,MATCH(C760,Справочник!$A$5:$A$16,0))</f>
        <v>4.7</v>
      </c>
      <c r="K760" s="57" t="n">
        <f aca="false">D760*INDEX(Справочник!$F$5:$F$16,MATCH(C760,Справочник!$A$5:$A$16,0))</f>
        <v>0.9</v>
      </c>
    </row>
    <row r="761" customFormat="false" ht="15" hidden="false" customHeight="false" outlineLevel="0" collapsed="false">
      <c r="A761" s="53" t="n">
        <v>45808</v>
      </c>
      <c r="B761" s="54" t="s">
        <v>629</v>
      </c>
      <c r="C761" s="54" t="s">
        <v>84</v>
      </c>
      <c r="D761" s="54" t="n">
        <v>1</v>
      </c>
      <c r="E761" s="55" t="n">
        <v>10.5</v>
      </c>
      <c r="F761" s="56" t="n">
        <v>0</v>
      </c>
      <c r="G761" s="57" t="n">
        <f aca="false">D761*E761</f>
        <v>10.5</v>
      </c>
      <c r="H761" s="57" t="n">
        <f aca="false">G761*(1-F761)</f>
        <v>10.5</v>
      </c>
      <c r="I761" s="1" t="n">
        <f aca="false">MONTH(A761)</f>
        <v>5</v>
      </c>
      <c r="J761" s="57" t="n">
        <f aca="false">D761*INDEX(Справочник!$E$5:$E$16,MATCH(C761,Справочник!$A$5:$A$16,0))</f>
        <v>4.7</v>
      </c>
      <c r="K761" s="57" t="n">
        <f aca="false">D761*INDEX(Справочник!$F$5:$F$16,MATCH(C761,Справочник!$A$5:$A$16,0))</f>
        <v>0.9</v>
      </c>
    </row>
    <row r="762" customFormat="false" ht="15" hidden="false" customHeight="false" outlineLevel="0" collapsed="false">
      <c r="A762" s="53" t="n">
        <v>45809</v>
      </c>
      <c r="B762" s="54" t="s">
        <v>630</v>
      </c>
      <c r="C762" s="54" t="s">
        <v>84</v>
      </c>
      <c r="D762" s="54" t="n">
        <v>3</v>
      </c>
      <c r="E762" s="55" t="n">
        <v>10.5</v>
      </c>
      <c r="F762" s="56" t="n">
        <v>0</v>
      </c>
      <c r="G762" s="57" t="n">
        <f aca="false">D762*E762</f>
        <v>31.5</v>
      </c>
      <c r="H762" s="57" t="n">
        <f aca="false">G762*(1-F762)</f>
        <v>31.5</v>
      </c>
      <c r="I762" s="1" t="n">
        <f aca="false">MONTH(A762)</f>
        <v>6</v>
      </c>
      <c r="J762" s="57" t="n">
        <f aca="false">D762*INDEX(Справочник!$E$5:$E$16,MATCH(C762,Справочник!$A$5:$A$16,0))</f>
        <v>14.1</v>
      </c>
      <c r="K762" s="57" t="n">
        <f aca="false">D762*INDEX(Справочник!$F$5:$F$16,MATCH(C762,Справочник!$A$5:$A$16,0))</f>
        <v>2.7</v>
      </c>
    </row>
    <row r="763" customFormat="false" ht="15" hidden="false" customHeight="false" outlineLevel="0" collapsed="false">
      <c r="A763" s="53" t="n">
        <v>45809</v>
      </c>
      <c r="B763" s="54" t="s">
        <v>631</v>
      </c>
      <c r="C763" s="54" t="s">
        <v>88</v>
      </c>
      <c r="D763" s="54" t="n">
        <v>1</v>
      </c>
      <c r="E763" s="55" t="n">
        <v>39</v>
      </c>
      <c r="F763" s="56" t="n">
        <v>0</v>
      </c>
      <c r="G763" s="57" t="n">
        <f aca="false">D763*E763</f>
        <v>39</v>
      </c>
      <c r="H763" s="57" t="n">
        <f aca="false">G763*(1-F763)</f>
        <v>39</v>
      </c>
      <c r="I763" s="1" t="n">
        <f aca="false">MONTH(A763)</f>
        <v>6</v>
      </c>
      <c r="J763" s="57" t="n">
        <f aca="false">D763*INDEX(Справочник!$E$5:$E$16,MATCH(C763,Справочник!$A$5:$A$16,0))</f>
        <v>24</v>
      </c>
      <c r="K763" s="57" t="n">
        <f aca="false">D763*INDEX(Справочник!$F$5:$F$16,MATCH(C763,Справочник!$A$5:$A$16,0))</f>
        <v>4.2</v>
      </c>
    </row>
    <row r="764" customFormat="false" ht="15" hidden="false" customHeight="false" outlineLevel="0" collapsed="false">
      <c r="A764" s="53" t="n">
        <v>45809</v>
      </c>
      <c r="B764" s="54" t="s">
        <v>631</v>
      </c>
      <c r="C764" s="54" t="s">
        <v>89</v>
      </c>
      <c r="D764" s="54" t="n">
        <v>1</v>
      </c>
      <c r="E764" s="55" t="n">
        <v>24</v>
      </c>
      <c r="F764" s="56" t="n">
        <v>0</v>
      </c>
      <c r="G764" s="57" t="n">
        <f aca="false">D764*E764</f>
        <v>24</v>
      </c>
      <c r="H764" s="57" t="n">
        <f aca="false">G764*(1-F764)</f>
        <v>24</v>
      </c>
      <c r="I764" s="1" t="n">
        <f aca="false">MONTH(A764)</f>
        <v>6</v>
      </c>
      <c r="J764" s="57" t="n">
        <f aca="false">D764*INDEX(Справочник!$E$5:$E$16,MATCH(C764,Справочник!$A$5:$A$16,0))</f>
        <v>13.5</v>
      </c>
      <c r="K764" s="57" t="n">
        <f aca="false">D764*INDEX(Справочник!$F$5:$F$16,MATCH(C764,Справочник!$A$5:$A$16,0))</f>
        <v>3.8</v>
      </c>
    </row>
    <row r="765" customFormat="false" ht="15" hidden="false" customHeight="false" outlineLevel="0" collapsed="false">
      <c r="A765" s="53" t="n">
        <v>45809</v>
      </c>
      <c r="B765" s="54" t="s">
        <v>631</v>
      </c>
      <c r="C765" s="54" t="s">
        <v>81</v>
      </c>
      <c r="D765" s="54" t="n">
        <v>2</v>
      </c>
      <c r="E765" s="55" t="n">
        <v>29.9</v>
      </c>
      <c r="F765" s="56" t="n">
        <v>0</v>
      </c>
      <c r="G765" s="57" t="n">
        <f aca="false">D765*E765</f>
        <v>59.8</v>
      </c>
      <c r="H765" s="57" t="n">
        <f aca="false">G765*(1-F765)</f>
        <v>59.8</v>
      </c>
      <c r="I765" s="1" t="n">
        <f aca="false">MONTH(A765)</f>
        <v>6</v>
      </c>
      <c r="J765" s="57" t="n">
        <f aca="false">D765*INDEX(Справочник!$E$5:$E$16,MATCH(C765,Справочник!$A$5:$A$16,0))</f>
        <v>29.6</v>
      </c>
      <c r="K765" s="57" t="n">
        <f aca="false">D765*INDEX(Справочник!$F$5:$F$16,MATCH(C765,Справочник!$A$5:$A$16,0))</f>
        <v>4.8</v>
      </c>
    </row>
    <row r="766" customFormat="false" ht="15" hidden="false" customHeight="false" outlineLevel="0" collapsed="false">
      <c r="A766" s="53" t="n">
        <v>45809</v>
      </c>
      <c r="B766" s="54" t="s">
        <v>632</v>
      </c>
      <c r="C766" s="54" t="s">
        <v>87</v>
      </c>
      <c r="D766" s="54" t="n">
        <v>1</v>
      </c>
      <c r="E766" s="55" t="n">
        <v>5.9</v>
      </c>
      <c r="F766" s="56" t="n">
        <v>0</v>
      </c>
      <c r="G766" s="57" t="n">
        <f aca="false">D766*E766</f>
        <v>5.9</v>
      </c>
      <c r="H766" s="57" t="n">
        <f aca="false">G766*(1-F766)</f>
        <v>5.9</v>
      </c>
      <c r="I766" s="1" t="n">
        <f aca="false">MONTH(A766)</f>
        <v>6</v>
      </c>
      <c r="J766" s="57" t="n">
        <f aca="false">D766*INDEX(Справочник!$E$5:$E$16,MATCH(C766,Справочник!$A$5:$A$16,0))</f>
        <v>1.9</v>
      </c>
      <c r="K766" s="57" t="n">
        <f aca="false">D766*INDEX(Справочник!$F$5:$F$16,MATCH(C766,Справочник!$A$5:$A$16,0))</f>
        <v>0.7</v>
      </c>
    </row>
    <row r="767" customFormat="false" ht="15" hidden="false" customHeight="false" outlineLevel="0" collapsed="false">
      <c r="A767" s="53" t="n">
        <v>45809</v>
      </c>
      <c r="B767" s="54" t="s">
        <v>633</v>
      </c>
      <c r="C767" s="54" t="s">
        <v>84</v>
      </c>
      <c r="D767" s="54" t="n">
        <v>2</v>
      </c>
      <c r="E767" s="55" t="n">
        <v>10.5</v>
      </c>
      <c r="F767" s="56" t="n">
        <v>0</v>
      </c>
      <c r="G767" s="57" t="n">
        <f aca="false">D767*E767</f>
        <v>21</v>
      </c>
      <c r="H767" s="57" t="n">
        <f aca="false">G767*(1-F767)</f>
        <v>21</v>
      </c>
      <c r="I767" s="1" t="n">
        <f aca="false">MONTH(A767)</f>
        <v>6</v>
      </c>
      <c r="J767" s="57" t="n">
        <f aca="false">D767*INDEX(Справочник!$E$5:$E$16,MATCH(C767,Справочник!$A$5:$A$16,0))</f>
        <v>9.4</v>
      </c>
      <c r="K767" s="57" t="n">
        <f aca="false">D767*INDEX(Справочник!$F$5:$F$16,MATCH(C767,Справочник!$A$5:$A$16,0))</f>
        <v>1.8</v>
      </c>
    </row>
    <row r="768" customFormat="false" ht="15" hidden="false" customHeight="false" outlineLevel="0" collapsed="false">
      <c r="A768" s="53" t="n">
        <v>45809</v>
      </c>
      <c r="B768" s="54" t="s">
        <v>633</v>
      </c>
      <c r="C768" s="54" t="s">
        <v>83</v>
      </c>
      <c r="D768" s="54" t="n">
        <v>1</v>
      </c>
      <c r="E768" s="55" t="n">
        <v>11.5</v>
      </c>
      <c r="F768" s="56" t="n">
        <v>0</v>
      </c>
      <c r="G768" s="57" t="n">
        <f aca="false">D768*E768</f>
        <v>11.5</v>
      </c>
      <c r="H768" s="57" t="n">
        <f aca="false">G768*(1-F768)</f>
        <v>11.5</v>
      </c>
      <c r="I768" s="1" t="n">
        <f aca="false">MONTH(A768)</f>
        <v>6</v>
      </c>
      <c r="J768" s="57" t="n">
        <f aca="false">D768*INDEX(Справочник!$E$5:$E$16,MATCH(C768,Справочник!$A$5:$A$16,0))</f>
        <v>5.1</v>
      </c>
      <c r="K768" s="57" t="n">
        <f aca="false">D768*INDEX(Справочник!$F$5:$F$16,MATCH(C768,Справочник!$A$5:$A$16,0))</f>
        <v>0.9</v>
      </c>
    </row>
    <row r="769" customFormat="false" ht="15" hidden="false" customHeight="false" outlineLevel="0" collapsed="false">
      <c r="A769" s="53" t="n">
        <v>45809</v>
      </c>
      <c r="B769" s="54" t="s">
        <v>634</v>
      </c>
      <c r="C769" s="54" t="s">
        <v>90</v>
      </c>
      <c r="D769" s="54" t="n">
        <v>1</v>
      </c>
      <c r="E769" s="55" t="n">
        <v>4.5</v>
      </c>
      <c r="F769" s="56" t="n">
        <v>0</v>
      </c>
      <c r="G769" s="57" t="n">
        <f aca="false">D769*E769</f>
        <v>4.5</v>
      </c>
      <c r="H769" s="57" t="n">
        <f aca="false">G769*(1-F769)</f>
        <v>4.5</v>
      </c>
      <c r="I769" s="1" t="n">
        <f aca="false">MONTH(A769)</f>
        <v>6</v>
      </c>
      <c r="J769" s="57" t="n">
        <f aca="false">D769*INDEX(Справочник!$E$5:$E$16,MATCH(C769,Справочник!$A$5:$A$16,0))</f>
        <v>1.6</v>
      </c>
      <c r="K769" s="57" t="n">
        <f aca="false">D769*INDEX(Справочник!$F$5:$F$16,MATCH(C769,Справочник!$A$5:$A$16,0))</f>
        <v>2.9</v>
      </c>
    </row>
    <row r="770" customFormat="false" ht="15" hidden="false" customHeight="false" outlineLevel="0" collapsed="false">
      <c r="A770" s="53" t="n">
        <v>45809</v>
      </c>
      <c r="B770" s="54" t="s">
        <v>634</v>
      </c>
      <c r="C770" s="54" t="s">
        <v>84</v>
      </c>
      <c r="D770" s="54" t="n">
        <v>1</v>
      </c>
      <c r="E770" s="55" t="n">
        <v>10.5</v>
      </c>
      <c r="F770" s="56" t="n">
        <v>0</v>
      </c>
      <c r="G770" s="57" t="n">
        <f aca="false">D770*E770</f>
        <v>10.5</v>
      </c>
      <c r="H770" s="57" t="n">
        <f aca="false">G770*(1-F770)</f>
        <v>10.5</v>
      </c>
      <c r="I770" s="1" t="n">
        <f aca="false">MONTH(A770)</f>
        <v>6</v>
      </c>
      <c r="J770" s="57" t="n">
        <f aca="false">D770*INDEX(Справочник!$E$5:$E$16,MATCH(C770,Справочник!$A$5:$A$16,0))</f>
        <v>4.7</v>
      </c>
      <c r="K770" s="57" t="n">
        <f aca="false">D770*INDEX(Справочник!$F$5:$F$16,MATCH(C770,Справочник!$A$5:$A$16,0))</f>
        <v>0.9</v>
      </c>
    </row>
    <row r="771" customFormat="false" ht="15" hidden="false" customHeight="false" outlineLevel="0" collapsed="false">
      <c r="A771" s="53" t="n">
        <v>45809</v>
      </c>
      <c r="B771" s="54" t="s">
        <v>635</v>
      </c>
      <c r="C771" s="54" t="s">
        <v>84</v>
      </c>
      <c r="D771" s="54" t="n">
        <v>2</v>
      </c>
      <c r="E771" s="55" t="n">
        <v>10.5</v>
      </c>
      <c r="F771" s="56" t="n">
        <v>0</v>
      </c>
      <c r="G771" s="57" t="n">
        <f aca="false">D771*E771</f>
        <v>21</v>
      </c>
      <c r="H771" s="57" t="n">
        <f aca="false">G771*(1-F771)</f>
        <v>21</v>
      </c>
      <c r="I771" s="1" t="n">
        <f aca="false">MONTH(A771)</f>
        <v>6</v>
      </c>
      <c r="J771" s="57" t="n">
        <f aca="false">D771*INDEX(Справочник!$E$5:$E$16,MATCH(C771,Справочник!$A$5:$A$16,0))</f>
        <v>9.4</v>
      </c>
      <c r="K771" s="57" t="n">
        <f aca="false">D771*INDEX(Справочник!$F$5:$F$16,MATCH(C771,Справочник!$A$5:$A$16,0))</f>
        <v>1.8</v>
      </c>
    </row>
    <row r="772" customFormat="false" ht="15" hidden="false" customHeight="false" outlineLevel="0" collapsed="false">
      <c r="A772" s="53" t="n">
        <v>45809</v>
      </c>
      <c r="B772" s="54" t="s">
        <v>635</v>
      </c>
      <c r="C772" s="54" t="s">
        <v>83</v>
      </c>
      <c r="D772" s="54" t="n">
        <v>3</v>
      </c>
      <c r="E772" s="55" t="n">
        <v>11.5</v>
      </c>
      <c r="F772" s="56" t="n">
        <v>0</v>
      </c>
      <c r="G772" s="57" t="n">
        <f aca="false">D772*E772</f>
        <v>34.5</v>
      </c>
      <c r="H772" s="57" t="n">
        <f aca="false">G772*(1-F772)</f>
        <v>34.5</v>
      </c>
      <c r="I772" s="1" t="n">
        <f aca="false">MONTH(A772)</f>
        <v>6</v>
      </c>
      <c r="J772" s="57" t="n">
        <f aca="false">D772*INDEX(Справочник!$E$5:$E$16,MATCH(C772,Справочник!$A$5:$A$16,0))</f>
        <v>15.3</v>
      </c>
      <c r="K772" s="57" t="n">
        <f aca="false">D772*INDEX(Справочник!$F$5:$F$16,MATCH(C772,Справочник!$A$5:$A$16,0))</f>
        <v>2.7</v>
      </c>
    </row>
    <row r="773" customFormat="false" ht="15" hidden="false" customHeight="false" outlineLevel="0" collapsed="false">
      <c r="A773" s="53" t="n">
        <v>45810</v>
      </c>
      <c r="B773" s="54" t="s">
        <v>636</v>
      </c>
      <c r="C773" s="54" t="s">
        <v>80</v>
      </c>
      <c r="D773" s="54" t="n">
        <v>1</v>
      </c>
      <c r="E773" s="55" t="n">
        <v>9.9</v>
      </c>
      <c r="F773" s="56" t="n">
        <v>0</v>
      </c>
      <c r="G773" s="57" t="n">
        <f aca="false">D773*E773</f>
        <v>9.9</v>
      </c>
      <c r="H773" s="57" t="n">
        <f aca="false">G773*(1-F773)</f>
        <v>9.9</v>
      </c>
      <c r="I773" s="1" t="n">
        <f aca="false">MONTH(A773)</f>
        <v>6</v>
      </c>
      <c r="J773" s="57" t="n">
        <f aca="false">D773*INDEX(Справочник!$E$5:$E$16,MATCH(C773,Справочник!$A$5:$A$16,0))</f>
        <v>4.2</v>
      </c>
      <c r="K773" s="57" t="n">
        <f aca="false">D773*INDEX(Справочник!$F$5:$F$16,MATCH(C773,Справочник!$A$5:$A$16,0))</f>
        <v>0.9</v>
      </c>
    </row>
    <row r="774" customFormat="false" ht="15" hidden="false" customHeight="false" outlineLevel="0" collapsed="false">
      <c r="A774" s="53" t="n">
        <v>45811</v>
      </c>
      <c r="B774" s="54" t="s">
        <v>637</v>
      </c>
      <c r="C774" s="54" t="s">
        <v>81</v>
      </c>
      <c r="D774" s="54" t="n">
        <v>2</v>
      </c>
      <c r="E774" s="55" t="n">
        <v>29.9</v>
      </c>
      <c r="F774" s="56" t="n">
        <v>0</v>
      </c>
      <c r="G774" s="57" t="n">
        <f aca="false">D774*E774</f>
        <v>59.8</v>
      </c>
      <c r="H774" s="57" t="n">
        <f aca="false">G774*(1-F774)</f>
        <v>59.8</v>
      </c>
      <c r="I774" s="1" t="n">
        <f aca="false">MONTH(A774)</f>
        <v>6</v>
      </c>
      <c r="J774" s="57" t="n">
        <f aca="false">D774*INDEX(Справочник!$E$5:$E$16,MATCH(C774,Справочник!$A$5:$A$16,0))</f>
        <v>29.6</v>
      </c>
      <c r="K774" s="57" t="n">
        <f aca="false">D774*INDEX(Справочник!$F$5:$F$16,MATCH(C774,Справочник!$A$5:$A$16,0))</f>
        <v>4.8</v>
      </c>
    </row>
    <row r="775" customFormat="false" ht="15" hidden="false" customHeight="false" outlineLevel="0" collapsed="false">
      <c r="A775" s="53" t="n">
        <v>45811</v>
      </c>
      <c r="B775" s="54" t="s">
        <v>637</v>
      </c>
      <c r="C775" s="54" t="s">
        <v>83</v>
      </c>
      <c r="D775" s="54" t="n">
        <v>1</v>
      </c>
      <c r="E775" s="55" t="n">
        <v>11.5</v>
      </c>
      <c r="F775" s="56" t="n">
        <v>0</v>
      </c>
      <c r="G775" s="57" t="n">
        <f aca="false">D775*E775</f>
        <v>11.5</v>
      </c>
      <c r="H775" s="57" t="n">
        <f aca="false">G775*(1-F775)</f>
        <v>11.5</v>
      </c>
      <c r="I775" s="1" t="n">
        <f aca="false">MONTH(A775)</f>
        <v>6</v>
      </c>
      <c r="J775" s="57" t="n">
        <f aca="false">D775*INDEX(Справочник!$E$5:$E$16,MATCH(C775,Справочник!$A$5:$A$16,0))</f>
        <v>5.1</v>
      </c>
      <c r="K775" s="57" t="n">
        <f aca="false">D775*INDEX(Справочник!$F$5:$F$16,MATCH(C775,Справочник!$A$5:$A$16,0))</f>
        <v>0.9</v>
      </c>
    </row>
    <row r="776" customFormat="false" ht="15" hidden="false" customHeight="false" outlineLevel="0" collapsed="false">
      <c r="A776" s="53" t="n">
        <v>45811</v>
      </c>
      <c r="B776" s="54" t="s">
        <v>637</v>
      </c>
      <c r="C776" s="54" t="s">
        <v>80</v>
      </c>
      <c r="D776" s="54" t="n">
        <v>2</v>
      </c>
      <c r="E776" s="55" t="n">
        <v>9.9</v>
      </c>
      <c r="F776" s="56" t="n">
        <v>0</v>
      </c>
      <c r="G776" s="57" t="n">
        <f aca="false">D776*E776</f>
        <v>19.8</v>
      </c>
      <c r="H776" s="57" t="n">
        <f aca="false">G776*(1-F776)</f>
        <v>19.8</v>
      </c>
      <c r="I776" s="1" t="n">
        <f aca="false">MONTH(A776)</f>
        <v>6</v>
      </c>
      <c r="J776" s="57" t="n">
        <f aca="false">D776*INDEX(Справочник!$E$5:$E$16,MATCH(C776,Справочник!$A$5:$A$16,0))</f>
        <v>8.4</v>
      </c>
      <c r="K776" s="57" t="n">
        <f aca="false">D776*INDEX(Справочник!$F$5:$F$16,MATCH(C776,Справочник!$A$5:$A$16,0))</f>
        <v>1.8</v>
      </c>
    </row>
    <row r="777" customFormat="false" ht="15" hidden="false" customHeight="false" outlineLevel="0" collapsed="false">
      <c r="A777" s="53" t="n">
        <v>45811</v>
      </c>
      <c r="B777" s="54" t="s">
        <v>638</v>
      </c>
      <c r="C777" s="54" t="s">
        <v>84</v>
      </c>
      <c r="D777" s="54" t="n">
        <v>2</v>
      </c>
      <c r="E777" s="55" t="n">
        <v>10.5</v>
      </c>
      <c r="F777" s="56" t="n">
        <v>0</v>
      </c>
      <c r="G777" s="57" t="n">
        <f aca="false">D777*E777</f>
        <v>21</v>
      </c>
      <c r="H777" s="57" t="n">
        <f aca="false">G777*(1-F777)</f>
        <v>21</v>
      </c>
      <c r="I777" s="1" t="n">
        <f aca="false">MONTH(A777)</f>
        <v>6</v>
      </c>
      <c r="J777" s="57" t="n">
        <f aca="false">D777*INDEX(Справочник!$E$5:$E$16,MATCH(C777,Справочник!$A$5:$A$16,0))</f>
        <v>9.4</v>
      </c>
      <c r="K777" s="57" t="n">
        <f aca="false">D777*INDEX(Справочник!$F$5:$F$16,MATCH(C777,Справочник!$A$5:$A$16,0))</f>
        <v>1.8</v>
      </c>
    </row>
    <row r="778" customFormat="false" ht="15" hidden="false" customHeight="false" outlineLevel="0" collapsed="false">
      <c r="A778" s="53" t="n">
        <v>45811</v>
      </c>
      <c r="B778" s="54" t="s">
        <v>638</v>
      </c>
      <c r="C778" s="54" t="s">
        <v>87</v>
      </c>
      <c r="D778" s="54" t="n">
        <v>1</v>
      </c>
      <c r="E778" s="55" t="n">
        <v>5.9</v>
      </c>
      <c r="F778" s="56" t="n">
        <v>0</v>
      </c>
      <c r="G778" s="57" t="n">
        <f aca="false">D778*E778</f>
        <v>5.9</v>
      </c>
      <c r="H778" s="57" t="n">
        <f aca="false">G778*(1-F778)</f>
        <v>5.9</v>
      </c>
      <c r="I778" s="1" t="n">
        <f aca="false">MONTH(A778)</f>
        <v>6</v>
      </c>
      <c r="J778" s="57" t="n">
        <f aca="false">D778*INDEX(Справочник!$E$5:$E$16,MATCH(C778,Справочник!$A$5:$A$16,0))</f>
        <v>1.9</v>
      </c>
      <c r="K778" s="57" t="n">
        <f aca="false">D778*INDEX(Справочник!$F$5:$F$16,MATCH(C778,Справочник!$A$5:$A$16,0))</f>
        <v>0.7</v>
      </c>
    </row>
    <row r="779" customFormat="false" ht="15" hidden="false" customHeight="false" outlineLevel="0" collapsed="false">
      <c r="A779" s="53" t="n">
        <v>45812</v>
      </c>
      <c r="B779" s="54" t="s">
        <v>639</v>
      </c>
      <c r="C779" s="54" t="s">
        <v>91</v>
      </c>
      <c r="D779" s="54" t="n">
        <v>1</v>
      </c>
      <c r="E779" s="55" t="n">
        <v>28</v>
      </c>
      <c r="F779" s="56" t="n">
        <v>0.2</v>
      </c>
      <c r="G779" s="57" t="n">
        <f aca="false">D779*E779</f>
        <v>28</v>
      </c>
      <c r="H779" s="57" t="n">
        <f aca="false">G779*(1-F779)</f>
        <v>22.4</v>
      </c>
      <c r="I779" s="1" t="n">
        <f aca="false">MONTH(A779)</f>
        <v>6</v>
      </c>
      <c r="J779" s="57" t="n">
        <f aca="false">D779*INDEX(Справочник!$E$5:$E$16,MATCH(C779,Справочник!$A$5:$A$16,0))</f>
        <v>17.4</v>
      </c>
      <c r="K779" s="57" t="n">
        <f aca="false">D779*INDEX(Справочник!$F$5:$F$16,MATCH(C779,Справочник!$A$5:$A$16,0))</f>
        <v>7.9</v>
      </c>
    </row>
    <row r="780" customFormat="false" ht="15" hidden="false" customHeight="false" outlineLevel="0" collapsed="false">
      <c r="A780" s="53" t="n">
        <v>45812</v>
      </c>
      <c r="B780" s="54" t="s">
        <v>640</v>
      </c>
      <c r="C780" s="54" t="s">
        <v>82</v>
      </c>
      <c r="D780" s="54" t="n">
        <v>3</v>
      </c>
      <c r="E780" s="55" t="n">
        <v>32</v>
      </c>
      <c r="F780" s="56" t="n">
        <v>0</v>
      </c>
      <c r="G780" s="57" t="n">
        <f aca="false">D780*E780</f>
        <v>96</v>
      </c>
      <c r="H780" s="57" t="n">
        <f aca="false">G780*(1-F780)</f>
        <v>96</v>
      </c>
      <c r="I780" s="1" t="n">
        <f aca="false">MONTH(A780)</f>
        <v>6</v>
      </c>
      <c r="J780" s="57" t="n">
        <f aca="false">D780*INDEX(Справочник!$E$5:$E$16,MATCH(C780,Справочник!$A$5:$A$16,0))</f>
        <v>49.5</v>
      </c>
      <c r="K780" s="57" t="n">
        <f aca="false">D780*INDEX(Справочник!$F$5:$F$16,MATCH(C780,Справочник!$A$5:$A$16,0))</f>
        <v>7.2</v>
      </c>
    </row>
    <row r="781" customFormat="false" ht="15" hidden="false" customHeight="false" outlineLevel="0" collapsed="false">
      <c r="A781" s="53" t="n">
        <v>45812</v>
      </c>
      <c r="B781" s="54" t="s">
        <v>640</v>
      </c>
      <c r="C781" s="54" t="s">
        <v>80</v>
      </c>
      <c r="D781" s="54" t="n">
        <v>2</v>
      </c>
      <c r="E781" s="55" t="n">
        <v>9.9</v>
      </c>
      <c r="F781" s="56" t="n">
        <v>0</v>
      </c>
      <c r="G781" s="57" t="n">
        <f aca="false">D781*E781</f>
        <v>19.8</v>
      </c>
      <c r="H781" s="57" t="n">
        <f aca="false">G781*(1-F781)</f>
        <v>19.8</v>
      </c>
      <c r="I781" s="1" t="n">
        <f aca="false">MONTH(A781)</f>
        <v>6</v>
      </c>
      <c r="J781" s="57" t="n">
        <f aca="false">D781*INDEX(Справочник!$E$5:$E$16,MATCH(C781,Справочник!$A$5:$A$16,0))</f>
        <v>8.4</v>
      </c>
      <c r="K781" s="57" t="n">
        <f aca="false">D781*INDEX(Справочник!$F$5:$F$16,MATCH(C781,Справочник!$A$5:$A$16,0))</f>
        <v>1.8</v>
      </c>
    </row>
    <row r="782" customFormat="false" ht="15" hidden="false" customHeight="false" outlineLevel="0" collapsed="false">
      <c r="A782" s="53" t="n">
        <v>45812</v>
      </c>
      <c r="B782" s="54" t="s">
        <v>641</v>
      </c>
      <c r="C782" s="54" t="s">
        <v>86</v>
      </c>
      <c r="D782" s="54" t="n">
        <v>1</v>
      </c>
      <c r="E782" s="55" t="n">
        <v>7.5</v>
      </c>
      <c r="F782" s="56" t="n">
        <v>0</v>
      </c>
      <c r="G782" s="57" t="n">
        <f aca="false">D782*E782</f>
        <v>7.5</v>
      </c>
      <c r="H782" s="57" t="n">
        <f aca="false">G782*(1-F782)</f>
        <v>7.5</v>
      </c>
      <c r="I782" s="1" t="n">
        <f aca="false">MONTH(A782)</f>
        <v>6</v>
      </c>
      <c r="J782" s="57" t="n">
        <f aca="false">D782*INDEX(Справочник!$E$5:$E$16,MATCH(C782,Справочник!$A$5:$A$16,0))</f>
        <v>2.6</v>
      </c>
      <c r="K782" s="57" t="n">
        <f aca="false">D782*INDEX(Справочник!$F$5:$F$16,MATCH(C782,Справочник!$A$5:$A$16,0))</f>
        <v>0.7</v>
      </c>
    </row>
    <row r="783" customFormat="false" ht="15" hidden="false" customHeight="false" outlineLevel="0" collapsed="false">
      <c r="A783" s="53" t="n">
        <v>45812</v>
      </c>
      <c r="B783" s="54" t="s">
        <v>641</v>
      </c>
      <c r="C783" s="54" t="s">
        <v>81</v>
      </c>
      <c r="D783" s="54" t="n">
        <v>1</v>
      </c>
      <c r="E783" s="55" t="n">
        <v>29.9</v>
      </c>
      <c r="F783" s="56" t="n">
        <v>0</v>
      </c>
      <c r="G783" s="57" t="n">
        <f aca="false">D783*E783</f>
        <v>29.9</v>
      </c>
      <c r="H783" s="57" t="n">
        <f aca="false">G783*(1-F783)</f>
        <v>29.9</v>
      </c>
      <c r="I783" s="1" t="n">
        <f aca="false">MONTH(A783)</f>
        <v>6</v>
      </c>
      <c r="J783" s="57" t="n">
        <f aca="false">D783*INDEX(Справочник!$E$5:$E$16,MATCH(C783,Справочник!$A$5:$A$16,0))</f>
        <v>14.8</v>
      </c>
      <c r="K783" s="57" t="n">
        <f aca="false">D783*INDEX(Справочник!$F$5:$F$16,MATCH(C783,Справочник!$A$5:$A$16,0))</f>
        <v>2.4</v>
      </c>
    </row>
    <row r="784" customFormat="false" ht="15" hidden="false" customHeight="false" outlineLevel="0" collapsed="false">
      <c r="A784" s="53" t="n">
        <v>45812</v>
      </c>
      <c r="B784" s="54" t="s">
        <v>642</v>
      </c>
      <c r="C784" s="54" t="s">
        <v>87</v>
      </c>
      <c r="D784" s="54" t="n">
        <v>1</v>
      </c>
      <c r="E784" s="55" t="n">
        <v>5.9</v>
      </c>
      <c r="F784" s="56" t="n">
        <v>0</v>
      </c>
      <c r="G784" s="57" t="n">
        <f aca="false">D784*E784</f>
        <v>5.9</v>
      </c>
      <c r="H784" s="57" t="n">
        <f aca="false">G784*(1-F784)</f>
        <v>5.9</v>
      </c>
      <c r="I784" s="1" t="n">
        <f aca="false">MONTH(A784)</f>
        <v>6</v>
      </c>
      <c r="J784" s="57" t="n">
        <f aca="false">D784*INDEX(Справочник!$E$5:$E$16,MATCH(C784,Справочник!$A$5:$A$16,0))</f>
        <v>1.9</v>
      </c>
      <c r="K784" s="57" t="n">
        <f aca="false">D784*INDEX(Справочник!$F$5:$F$16,MATCH(C784,Справочник!$A$5:$A$16,0))</f>
        <v>0.7</v>
      </c>
    </row>
    <row r="785" customFormat="false" ht="15" hidden="false" customHeight="false" outlineLevel="0" collapsed="false">
      <c r="A785" s="53" t="n">
        <v>45813</v>
      </c>
      <c r="B785" s="54" t="s">
        <v>643</v>
      </c>
      <c r="C785" s="54" t="s">
        <v>82</v>
      </c>
      <c r="D785" s="54" t="n">
        <v>1</v>
      </c>
      <c r="E785" s="55" t="n">
        <v>32</v>
      </c>
      <c r="F785" s="56" t="n">
        <v>0</v>
      </c>
      <c r="G785" s="57" t="n">
        <f aca="false">D785*E785</f>
        <v>32</v>
      </c>
      <c r="H785" s="57" t="n">
        <f aca="false">G785*(1-F785)</f>
        <v>32</v>
      </c>
      <c r="I785" s="1" t="n">
        <f aca="false">MONTH(A785)</f>
        <v>6</v>
      </c>
      <c r="J785" s="57" t="n">
        <f aca="false">D785*INDEX(Справочник!$E$5:$E$16,MATCH(C785,Справочник!$A$5:$A$16,0))</f>
        <v>16.5</v>
      </c>
      <c r="K785" s="57" t="n">
        <f aca="false">D785*INDEX(Справочник!$F$5:$F$16,MATCH(C785,Справочник!$A$5:$A$16,0))</f>
        <v>2.4</v>
      </c>
    </row>
    <row r="786" customFormat="false" ht="15" hidden="false" customHeight="false" outlineLevel="0" collapsed="false">
      <c r="A786" s="53" t="n">
        <v>45813</v>
      </c>
      <c r="B786" s="54" t="s">
        <v>644</v>
      </c>
      <c r="C786" s="54" t="s">
        <v>88</v>
      </c>
      <c r="D786" s="54" t="n">
        <v>1</v>
      </c>
      <c r="E786" s="55" t="n">
        <v>39</v>
      </c>
      <c r="F786" s="56" t="n">
        <v>0</v>
      </c>
      <c r="G786" s="57" t="n">
        <f aca="false">D786*E786</f>
        <v>39</v>
      </c>
      <c r="H786" s="57" t="n">
        <f aca="false">G786*(1-F786)</f>
        <v>39</v>
      </c>
      <c r="I786" s="1" t="n">
        <f aca="false">MONTH(A786)</f>
        <v>6</v>
      </c>
      <c r="J786" s="57" t="n">
        <f aca="false">D786*INDEX(Справочник!$E$5:$E$16,MATCH(C786,Справочник!$A$5:$A$16,0))</f>
        <v>24</v>
      </c>
      <c r="K786" s="57" t="n">
        <f aca="false">D786*INDEX(Справочник!$F$5:$F$16,MATCH(C786,Справочник!$A$5:$A$16,0))</f>
        <v>4.2</v>
      </c>
    </row>
    <row r="787" customFormat="false" ht="15" hidden="false" customHeight="false" outlineLevel="0" collapsed="false">
      <c r="A787" s="53" t="n">
        <v>45813</v>
      </c>
      <c r="B787" s="54" t="s">
        <v>645</v>
      </c>
      <c r="C787" s="54" t="s">
        <v>85</v>
      </c>
      <c r="D787" s="54" t="n">
        <v>1</v>
      </c>
      <c r="E787" s="55" t="n">
        <v>6.9</v>
      </c>
      <c r="F787" s="56" t="n">
        <v>0</v>
      </c>
      <c r="G787" s="57" t="n">
        <f aca="false">D787*E787</f>
        <v>6.9</v>
      </c>
      <c r="H787" s="57" t="n">
        <f aca="false">G787*(1-F787)</f>
        <v>6.9</v>
      </c>
      <c r="I787" s="1" t="n">
        <f aca="false">MONTH(A787)</f>
        <v>6</v>
      </c>
      <c r="J787" s="57" t="n">
        <f aca="false">D787*INDEX(Справочник!$E$5:$E$16,MATCH(C787,Справочник!$A$5:$A$16,0))</f>
        <v>2.3</v>
      </c>
      <c r="K787" s="57" t="n">
        <f aca="false">D787*INDEX(Справочник!$F$5:$F$16,MATCH(C787,Справочник!$A$5:$A$16,0))</f>
        <v>0.7</v>
      </c>
    </row>
    <row r="788" customFormat="false" ht="15" hidden="false" customHeight="false" outlineLevel="0" collapsed="false">
      <c r="A788" s="53" t="n">
        <v>45813</v>
      </c>
      <c r="B788" s="54" t="s">
        <v>646</v>
      </c>
      <c r="C788" s="54" t="s">
        <v>90</v>
      </c>
      <c r="D788" s="54" t="n">
        <v>2</v>
      </c>
      <c r="E788" s="55" t="n">
        <v>4.5</v>
      </c>
      <c r="F788" s="56" t="n">
        <v>0</v>
      </c>
      <c r="G788" s="57" t="n">
        <f aca="false">D788*E788</f>
        <v>9</v>
      </c>
      <c r="H788" s="57" t="n">
        <f aca="false">G788*(1-F788)</f>
        <v>9</v>
      </c>
      <c r="I788" s="1" t="n">
        <f aca="false">MONTH(A788)</f>
        <v>6</v>
      </c>
      <c r="J788" s="57" t="n">
        <f aca="false">D788*INDEX(Справочник!$E$5:$E$16,MATCH(C788,Справочник!$A$5:$A$16,0))</f>
        <v>3.2</v>
      </c>
      <c r="K788" s="57" t="n">
        <f aca="false">D788*INDEX(Справочник!$F$5:$F$16,MATCH(C788,Справочник!$A$5:$A$16,0))</f>
        <v>5.8</v>
      </c>
    </row>
    <row r="789" customFormat="false" ht="15" hidden="false" customHeight="false" outlineLevel="0" collapsed="false">
      <c r="A789" s="53" t="n">
        <v>45813</v>
      </c>
      <c r="B789" s="54" t="s">
        <v>646</v>
      </c>
      <c r="C789" s="54" t="s">
        <v>84</v>
      </c>
      <c r="D789" s="54" t="n">
        <v>1</v>
      </c>
      <c r="E789" s="55" t="n">
        <v>10.5</v>
      </c>
      <c r="F789" s="56" t="n">
        <v>0</v>
      </c>
      <c r="G789" s="57" t="n">
        <f aca="false">D789*E789</f>
        <v>10.5</v>
      </c>
      <c r="H789" s="57" t="n">
        <f aca="false">G789*(1-F789)</f>
        <v>10.5</v>
      </c>
      <c r="I789" s="1" t="n">
        <f aca="false">MONTH(A789)</f>
        <v>6</v>
      </c>
      <c r="J789" s="57" t="n">
        <f aca="false">D789*INDEX(Справочник!$E$5:$E$16,MATCH(C789,Справочник!$A$5:$A$16,0))</f>
        <v>4.7</v>
      </c>
      <c r="K789" s="57" t="n">
        <f aca="false">D789*INDEX(Справочник!$F$5:$F$16,MATCH(C789,Справочник!$A$5:$A$16,0))</f>
        <v>0.9</v>
      </c>
    </row>
    <row r="790" customFormat="false" ht="15" hidden="false" customHeight="false" outlineLevel="0" collapsed="false">
      <c r="A790" s="53" t="n">
        <v>45814</v>
      </c>
      <c r="B790" s="54" t="s">
        <v>647</v>
      </c>
      <c r="C790" s="54" t="s">
        <v>80</v>
      </c>
      <c r="D790" s="54" t="n">
        <v>1</v>
      </c>
      <c r="E790" s="55" t="n">
        <v>9.9</v>
      </c>
      <c r="F790" s="56" t="n">
        <v>0</v>
      </c>
      <c r="G790" s="57" t="n">
        <f aca="false">D790*E790</f>
        <v>9.9</v>
      </c>
      <c r="H790" s="57" t="n">
        <f aca="false">G790*(1-F790)</f>
        <v>9.9</v>
      </c>
      <c r="I790" s="1" t="n">
        <f aca="false">MONTH(A790)</f>
        <v>6</v>
      </c>
      <c r="J790" s="57" t="n">
        <f aca="false">D790*INDEX(Справочник!$E$5:$E$16,MATCH(C790,Справочник!$A$5:$A$16,0))</f>
        <v>4.2</v>
      </c>
      <c r="K790" s="57" t="n">
        <f aca="false">D790*INDEX(Справочник!$F$5:$F$16,MATCH(C790,Справочник!$A$5:$A$16,0))</f>
        <v>0.9</v>
      </c>
    </row>
    <row r="791" customFormat="false" ht="15" hidden="false" customHeight="false" outlineLevel="0" collapsed="false">
      <c r="A791" s="53" t="n">
        <v>45814</v>
      </c>
      <c r="B791" s="54" t="s">
        <v>647</v>
      </c>
      <c r="C791" s="54" t="s">
        <v>81</v>
      </c>
      <c r="D791" s="54" t="n">
        <v>1</v>
      </c>
      <c r="E791" s="55" t="n">
        <v>29.9</v>
      </c>
      <c r="F791" s="56" t="n">
        <v>0</v>
      </c>
      <c r="G791" s="57" t="n">
        <f aca="false">D791*E791</f>
        <v>29.9</v>
      </c>
      <c r="H791" s="57" t="n">
        <f aca="false">G791*(1-F791)</f>
        <v>29.9</v>
      </c>
      <c r="I791" s="1" t="n">
        <f aca="false">MONTH(A791)</f>
        <v>6</v>
      </c>
      <c r="J791" s="57" t="n">
        <f aca="false">D791*INDEX(Справочник!$E$5:$E$16,MATCH(C791,Справочник!$A$5:$A$16,0))</f>
        <v>14.8</v>
      </c>
      <c r="K791" s="57" t="n">
        <f aca="false">D791*INDEX(Справочник!$F$5:$F$16,MATCH(C791,Справочник!$A$5:$A$16,0))</f>
        <v>2.4</v>
      </c>
    </row>
    <row r="792" customFormat="false" ht="15" hidden="false" customHeight="false" outlineLevel="0" collapsed="false">
      <c r="A792" s="53" t="n">
        <v>45814</v>
      </c>
      <c r="B792" s="54" t="s">
        <v>648</v>
      </c>
      <c r="C792" s="54" t="s">
        <v>89</v>
      </c>
      <c r="D792" s="54" t="n">
        <v>1</v>
      </c>
      <c r="E792" s="55" t="n">
        <v>24</v>
      </c>
      <c r="F792" s="56" t="n">
        <v>0</v>
      </c>
      <c r="G792" s="57" t="n">
        <f aca="false">D792*E792</f>
        <v>24</v>
      </c>
      <c r="H792" s="57" t="n">
        <f aca="false">G792*(1-F792)</f>
        <v>24</v>
      </c>
      <c r="I792" s="1" t="n">
        <f aca="false">MONTH(A792)</f>
        <v>6</v>
      </c>
      <c r="J792" s="57" t="n">
        <f aca="false">D792*INDEX(Справочник!$E$5:$E$16,MATCH(C792,Справочник!$A$5:$A$16,0))</f>
        <v>13.5</v>
      </c>
      <c r="K792" s="57" t="n">
        <f aca="false">D792*INDEX(Справочник!$F$5:$F$16,MATCH(C792,Справочник!$A$5:$A$16,0))</f>
        <v>3.8</v>
      </c>
    </row>
    <row r="793" customFormat="false" ht="15" hidden="false" customHeight="false" outlineLevel="0" collapsed="false">
      <c r="A793" s="53" t="n">
        <v>45814</v>
      </c>
      <c r="B793" s="54" t="s">
        <v>649</v>
      </c>
      <c r="C793" s="54" t="s">
        <v>90</v>
      </c>
      <c r="D793" s="54" t="n">
        <v>1</v>
      </c>
      <c r="E793" s="55" t="n">
        <v>4.5</v>
      </c>
      <c r="F793" s="56" t="n">
        <v>0</v>
      </c>
      <c r="G793" s="57" t="n">
        <f aca="false">D793*E793</f>
        <v>4.5</v>
      </c>
      <c r="H793" s="57" t="n">
        <f aca="false">G793*(1-F793)</f>
        <v>4.5</v>
      </c>
      <c r="I793" s="1" t="n">
        <f aca="false">MONTH(A793)</f>
        <v>6</v>
      </c>
      <c r="J793" s="57" t="n">
        <f aca="false">D793*INDEX(Справочник!$E$5:$E$16,MATCH(C793,Справочник!$A$5:$A$16,0))</f>
        <v>1.6</v>
      </c>
      <c r="K793" s="57" t="n">
        <f aca="false">D793*INDEX(Справочник!$F$5:$F$16,MATCH(C793,Справочник!$A$5:$A$16,0))</f>
        <v>2.9</v>
      </c>
    </row>
    <row r="794" customFormat="false" ht="15" hidden="false" customHeight="false" outlineLevel="0" collapsed="false">
      <c r="A794" s="53" t="n">
        <v>45814</v>
      </c>
      <c r="B794" s="54" t="s">
        <v>650</v>
      </c>
      <c r="C794" s="54" t="s">
        <v>80</v>
      </c>
      <c r="D794" s="54" t="n">
        <v>2</v>
      </c>
      <c r="E794" s="55" t="n">
        <v>9.9</v>
      </c>
      <c r="F794" s="56" t="n">
        <v>0</v>
      </c>
      <c r="G794" s="57" t="n">
        <f aca="false">D794*E794</f>
        <v>19.8</v>
      </c>
      <c r="H794" s="57" t="n">
        <f aca="false">G794*(1-F794)</f>
        <v>19.8</v>
      </c>
      <c r="I794" s="1" t="n">
        <f aca="false">MONTH(A794)</f>
        <v>6</v>
      </c>
      <c r="J794" s="57" t="n">
        <f aca="false">D794*INDEX(Справочник!$E$5:$E$16,MATCH(C794,Справочник!$A$5:$A$16,0))</f>
        <v>8.4</v>
      </c>
      <c r="K794" s="57" t="n">
        <f aca="false">D794*INDEX(Справочник!$F$5:$F$16,MATCH(C794,Справочник!$A$5:$A$16,0))</f>
        <v>1.8</v>
      </c>
    </row>
    <row r="795" customFormat="false" ht="15" hidden="false" customHeight="false" outlineLevel="0" collapsed="false">
      <c r="A795" s="53" t="n">
        <v>45814</v>
      </c>
      <c r="B795" s="54" t="s">
        <v>650</v>
      </c>
      <c r="C795" s="54" t="s">
        <v>90</v>
      </c>
      <c r="D795" s="54" t="n">
        <v>1</v>
      </c>
      <c r="E795" s="55" t="n">
        <v>4.5</v>
      </c>
      <c r="F795" s="56" t="n">
        <v>0</v>
      </c>
      <c r="G795" s="57" t="n">
        <f aca="false">D795*E795</f>
        <v>4.5</v>
      </c>
      <c r="H795" s="57" t="n">
        <f aca="false">G795*(1-F795)</f>
        <v>4.5</v>
      </c>
      <c r="I795" s="1" t="n">
        <f aca="false">MONTH(A795)</f>
        <v>6</v>
      </c>
      <c r="J795" s="57" t="n">
        <f aca="false">D795*INDEX(Справочник!$E$5:$E$16,MATCH(C795,Справочник!$A$5:$A$16,0))</f>
        <v>1.6</v>
      </c>
      <c r="K795" s="57" t="n">
        <f aca="false">D795*INDEX(Справочник!$F$5:$F$16,MATCH(C795,Справочник!$A$5:$A$16,0))</f>
        <v>2.9</v>
      </c>
    </row>
    <row r="796" customFormat="false" ht="15" hidden="false" customHeight="false" outlineLevel="0" collapsed="false">
      <c r="A796" s="53" t="n">
        <v>45814</v>
      </c>
      <c r="B796" s="54" t="s">
        <v>651</v>
      </c>
      <c r="C796" s="54" t="s">
        <v>85</v>
      </c>
      <c r="D796" s="54" t="n">
        <v>1</v>
      </c>
      <c r="E796" s="55" t="n">
        <v>6.9</v>
      </c>
      <c r="F796" s="56" t="n">
        <v>0</v>
      </c>
      <c r="G796" s="57" t="n">
        <f aca="false">D796*E796</f>
        <v>6.9</v>
      </c>
      <c r="H796" s="57" t="n">
        <f aca="false">G796*(1-F796)</f>
        <v>6.9</v>
      </c>
      <c r="I796" s="1" t="n">
        <f aca="false">MONTH(A796)</f>
        <v>6</v>
      </c>
      <c r="J796" s="57" t="n">
        <f aca="false">D796*INDEX(Справочник!$E$5:$E$16,MATCH(C796,Справочник!$A$5:$A$16,0))</f>
        <v>2.3</v>
      </c>
      <c r="K796" s="57" t="n">
        <f aca="false">D796*INDEX(Справочник!$F$5:$F$16,MATCH(C796,Справочник!$A$5:$A$16,0))</f>
        <v>0.7</v>
      </c>
    </row>
    <row r="797" customFormat="false" ht="15" hidden="false" customHeight="false" outlineLevel="0" collapsed="false">
      <c r="A797" s="53" t="n">
        <v>45814</v>
      </c>
      <c r="B797" s="54" t="s">
        <v>652</v>
      </c>
      <c r="C797" s="54" t="s">
        <v>80</v>
      </c>
      <c r="D797" s="54" t="n">
        <v>3</v>
      </c>
      <c r="E797" s="55" t="n">
        <v>9.9</v>
      </c>
      <c r="F797" s="56" t="n">
        <v>0</v>
      </c>
      <c r="G797" s="57" t="n">
        <f aca="false">D797*E797</f>
        <v>29.7</v>
      </c>
      <c r="H797" s="57" t="n">
        <f aca="false">G797*(1-F797)</f>
        <v>29.7</v>
      </c>
      <c r="I797" s="1" t="n">
        <f aca="false">MONTH(A797)</f>
        <v>6</v>
      </c>
      <c r="J797" s="57" t="n">
        <f aca="false">D797*INDEX(Справочник!$E$5:$E$16,MATCH(C797,Справочник!$A$5:$A$16,0))</f>
        <v>12.6</v>
      </c>
      <c r="K797" s="57" t="n">
        <f aca="false">D797*INDEX(Справочник!$F$5:$F$16,MATCH(C797,Справочник!$A$5:$A$16,0))</f>
        <v>2.7</v>
      </c>
    </row>
    <row r="798" customFormat="false" ht="15" hidden="false" customHeight="false" outlineLevel="0" collapsed="false">
      <c r="A798" s="53" t="n">
        <v>45814</v>
      </c>
      <c r="B798" s="54" t="s">
        <v>652</v>
      </c>
      <c r="C798" s="54" t="s">
        <v>83</v>
      </c>
      <c r="D798" s="54" t="n">
        <v>1</v>
      </c>
      <c r="E798" s="55" t="n">
        <v>11.5</v>
      </c>
      <c r="F798" s="56" t="n">
        <v>0</v>
      </c>
      <c r="G798" s="57" t="n">
        <f aca="false">D798*E798</f>
        <v>11.5</v>
      </c>
      <c r="H798" s="57" t="n">
        <f aca="false">G798*(1-F798)</f>
        <v>11.5</v>
      </c>
      <c r="I798" s="1" t="n">
        <f aca="false">MONTH(A798)</f>
        <v>6</v>
      </c>
      <c r="J798" s="57" t="n">
        <f aca="false">D798*INDEX(Справочник!$E$5:$E$16,MATCH(C798,Справочник!$A$5:$A$16,0))</f>
        <v>5.1</v>
      </c>
      <c r="K798" s="57" t="n">
        <f aca="false">D798*INDEX(Справочник!$F$5:$F$16,MATCH(C798,Справочник!$A$5:$A$16,0))</f>
        <v>0.9</v>
      </c>
    </row>
    <row r="799" customFormat="false" ht="15" hidden="false" customHeight="false" outlineLevel="0" collapsed="false">
      <c r="A799" s="53" t="n">
        <v>45814</v>
      </c>
      <c r="B799" s="54" t="s">
        <v>653</v>
      </c>
      <c r="C799" s="54" t="s">
        <v>83</v>
      </c>
      <c r="D799" s="54" t="n">
        <v>1</v>
      </c>
      <c r="E799" s="55" t="n">
        <v>11.5</v>
      </c>
      <c r="F799" s="56" t="n">
        <v>0</v>
      </c>
      <c r="G799" s="57" t="n">
        <f aca="false">D799*E799</f>
        <v>11.5</v>
      </c>
      <c r="H799" s="57" t="n">
        <f aca="false">G799*(1-F799)</f>
        <v>11.5</v>
      </c>
      <c r="I799" s="1" t="n">
        <f aca="false">MONTH(A799)</f>
        <v>6</v>
      </c>
      <c r="J799" s="57" t="n">
        <f aca="false">D799*INDEX(Справочник!$E$5:$E$16,MATCH(C799,Справочник!$A$5:$A$16,0))</f>
        <v>5.1</v>
      </c>
      <c r="K799" s="57" t="n">
        <f aca="false">D799*INDEX(Справочник!$F$5:$F$16,MATCH(C799,Справочник!$A$5:$A$16,0))</f>
        <v>0.9</v>
      </c>
    </row>
    <row r="800" customFormat="false" ht="15" hidden="false" customHeight="false" outlineLevel="0" collapsed="false">
      <c r="A800" s="53" t="n">
        <v>45815</v>
      </c>
      <c r="B800" s="54" t="s">
        <v>654</v>
      </c>
      <c r="C800" s="54" t="s">
        <v>91</v>
      </c>
      <c r="D800" s="54" t="n">
        <v>1</v>
      </c>
      <c r="E800" s="55" t="n">
        <v>28</v>
      </c>
      <c r="F800" s="56" t="n">
        <v>0.2</v>
      </c>
      <c r="G800" s="57" t="n">
        <f aca="false">D800*E800</f>
        <v>28</v>
      </c>
      <c r="H800" s="57" t="n">
        <f aca="false">G800*(1-F800)</f>
        <v>22.4</v>
      </c>
      <c r="I800" s="1" t="n">
        <f aca="false">MONTH(A800)</f>
        <v>6</v>
      </c>
      <c r="J800" s="57" t="n">
        <f aca="false">D800*INDEX(Справочник!$E$5:$E$16,MATCH(C800,Справочник!$A$5:$A$16,0))</f>
        <v>17.4</v>
      </c>
      <c r="K800" s="57" t="n">
        <f aca="false">D800*INDEX(Справочник!$F$5:$F$16,MATCH(C800,Справочник!$A$5:$A$16,0))</f>
        <v>7.9</v>
      </c>
    </row>
    <row r="801" customFormat="false" ht="15" hidden="false" customHeight="false" outlineLevel="0" collapsed="false">
      <c r="A801" s="53" t="n">
        <v>45815</v>
      </c>
      <c r="B801" s="54" t="s">
        <v>654</v>
      </c>
      <c r="C801" s="54" t="s">
        <v>81</v>
      </c>
      <c r="D801" s="54" t="n">
        <v>2</v>
      </c>
      <c r="E801" s="55" t="n">
        <v>29.9</v>
      </c>
      <c r="F801" s="56" t="n">
        <v>0</v>
      </c>
      <c r="G801" s="57" t="n">
        <f aca="false">D801*E801</f>
        <v>59.8</v>
      </c>
      <c r="H801" s="57" t="n">
        <f aca="false">G801*(1-F801)</f>
        <v>59.8</v>
      </c>
      <c r="I801" s="1" t="n">
        <f aca="false">MONTH(A801)</f>
        <v>6</v>
      </c>
      <c r="J801" s="57" t="n">
        <f aca="false">D801*INDEX(Справочник!$E$5:$E$16,MATCH(C801,Справочник!$A$5:$A$16,0))</f>
        <v>29.6</v>
      </c>
      <c r="K801" s="57" t="n">
        <f aca="false">D801*INDEX(Справочник!$F$5:$F$16,MATCH(C801,Справочник!$A$5:$A$16,0))</f>
        <v>4.8</v>
      </c>
    </row>
    <row r="802" customFormat="false" ht="15" hidden="false" customHeight="false" outlineLevel="0" collapsed="false">
      <c r="A802" s="53" t="n">
        <v>45815</v>
      </c>
      <c r="B802" s="54" t="s">
        <v>655</v>
      </c>
      <c r="C802" s="54" t="s">
        <v>83</v>
      </c>
      <c r="D802" s="54" t="n">
        <v>1</v>
      </c>
      <c r="E802" s="55" t="n">
        <v>11.5</v>
      </c>
      <c r="F802" s="56" t="n">
        <v>0</v>
      </c>
      <c r="G802" s="57" t="n">
        <f aca="false">D802*E802</f>
        <v>11.5</v>
      </c>
      <c r="H802" s="57" t="n">
        <f aca="false">G802*(1-F802)</f>
        <v>11.5</v>
      </c>
      <c r="I802" s="1" t="n">
        <f aca="false">MONTH(A802)</f>
        <v>6</v>
      </c>
      <c r="J802" s="57" t="n">
        <f aca="false">D802*INDEX(Справочник!$E$5:$E$16,MATCH(C802,Справочник!$A$5:$A$16,0))</f>
        <v>5.1</v>
      </c>
      <c r="K802" s="57" t="n">
        <f aca="false">D802*INDEX(Справочник!$F$5:$F$16,MATCH(C802,Справочник!$A$5:$A$16,0))</f>
        <v>0.9</v>
      </c>
    </row>
    <row r="803" customFormat="false" ht="15" hidden="false" customHeight="false" outlineLevel="0" collapsed="false">
      <c r="A803" s="53" t="n">
        <v>45815</v>
      </c>
      <c r="B803" s="54" t="s">
        <v>655</v>
      </c>
      <c r="C803" s="54" t="s">
        <v>82</v>
      </c>
      <c r="D803" s="54" t="n">
        <v>1</v>
      </c>
      <c r="E803" s="55" t="n">
        <v>32</v>
      </c>
      <c r="F803" s="56" t="n">
        <v>0</v>
      </c>
      <c r="G803" s="57" t="n">
        <f aca="false">D803*E803</f>
        <v>32</v>
      </c>
      <c r="H803" s="57" t="n">
        <f aca="false">G803*(1-F803)</f>
        <v>32</v>
      </c>
      <c r="I803" s="1" t="n">
        <f aca="false">MONTH(A803)</f>
        <v>6</v>
      </c>
      <c r="J803" s="57" t="n">
        <f aca="false">D803*INDEX(Справочник!$E$5:$E$16,MATCH(C803,Справочник!$A$5:$A$16,0))</f>
        <v>16.5</v>
      </c>
      <c r="K803" s="57" t="n">
        <f aca="false">D803*INDEX(Справочник!$F$5:$F$16,MATCH(C803,Справочник!$A$5:$A$16,0))</f>
        <v>2.4</v>
      </c>
    </row>
    <row r="804" customFormat="false" ht="15" hidden="false" customHeight="false" outlineLevel="0" collapsed="false">
      <c r="A804" s="53" t="n">
        <v>45815</v>
      </c>
      <c r="B804" s="54" t="s">
        <v>656</v>
      </c>
      <c r="C804" s="54" t="s">
        <v>84</v>
      </c>
      <c r="D804" s="54" t="n">
        <v>1</v>
      </c>
      <c r="E804" s="55" t="n">
        <v>10.5</v>
      </c>
      <c r="F804" s="56" t="n">
        <v>0</v>
      </c>
      <c r="G804" s="57" t="n">
        <f aca="false">D804*E804</f>
        <v>10.5</v>
      </c>
      <c r="H804" s="57" t="n">
        <f aca="false">G804*(1-F804)</f>
        <v>10.5</v>
      </c>
      <c r="I804" s="1" t="n">
        <f aca="false">MONTH(A804)</f>
        <v>6</v>
      </c>
      <c r="J804" s="57" t="n">
        <f aca="false">D804*INDEX(Справочник!$E$5:$E$16,MATCH(C804,Справочник!$A$5:$A$16,0))</f>
        <v>4.7</v>
      </c>
      <c r="K804" s="57" t="n">
        <f aca="false">D804*INDEX(Справочник!$F$5:$F$16,MATCH(C804,Справочник!$A$5:$A$16,0))</f>
        <v>0.9</v>
      </c>
    </row>
    <row r="805" customFormat="false" ht="15" hidden="false" customHeight="false" outlineLevel="0" collapsed="false">
      <c r="A805" s="53" t="n">
        <v>45815</v>
      </c>
      <c r="B805" s="54" t="s">
        <v>656</v>
      </c>
      <c r="C805" s="54" t="s">
        <v>80</v>
      </c>
      <c r="D805" s="54" t="n">
        <v>1</v>
      </c>
      <c r="E805" s="55" t="n">
        <v>9.9</v>
      </c>
      <c r="F805" s="56" t="n">
        <v>0</v>
      </c>
      <c r="G805" s="57" t="n">
        <f aca="false">D805*E805</f>
        <v>9.9</v>
      </c>
      <c r="H805" s="57" t="n">
        <f aca="false">G805*(1-F805)</f>
        <v>9.9</v>
      </c>
      <c r="I805" s="1" t="n">
        <f aca="false">MONTH(A805)</f>
        <v>6</v>
      </c>
      <c r="J805" s="57" t="n">
        <f aca="false">D805*INDEX(Справочник!$E$5:$E$16,MATCH(C805,Справочник!$A$5:$A$16,0))</f>
        <v>4.2</v>
      </c>
      <c r="K805" s="57" t="n">
        <f aca="false">D805*INDEX(Справочник!$F$5:$F$16,MATCH(C805,Справочник!$A$5:$A$16,0))</f>
        <v>0.9</v>
      </c>
    </row>
    <row r="806" customFormat="false" ht="15" hidden="false" customHeight="false" outlineLevel="0" collapsed="false">
      <c r="A806" s="53" t="n">
        <v>45815</v>
      </c>
      <c r="B806" s="54" t="s">
        <v>657</v>
      </c>
      <c r="C806" s="54" t="s">
        <v>91</v>
      </c>
      <c r="D806" s="54" t="n">
        <v>1</v>
      </c>
      <c r="E806" s="55" t="n">
        <v>28</v>
      </c>
      <c r="F806" s="56" t="n">
        <v>0.2</v>
      </c>
      <c r="G806" s="57" t="n">
        <f aca="false">D806*E806</f>
        <v>28</v>
      </c>
      <c r="H806" s="57" t="n">
        <f aca="false">G806*(1-F806)</f>
        <v>22.4</v>
      </c>
      <c r="I806" s="1" t="n">
        <f aca="false">MONTH(A806)</f>
        <v>6</v>
      </c>
      <c r="J806" s="57" t="n">
        <f aca="false">D806*INDEX(Справочник!$E$5:$E$16,MATCH(C806,Справочник!$A$5:$A$16,0))</f>
        <v>17.4</v>
      </c>
      <c r="K806" s="57" t="n">
        <f aca="false">D806*INDEX(Справочник!$F$5:$F$16,MATCH(C806,Справочник!$A$5:$A$16,0))</f>
        <v>7.9</v>
      </c>
    </row>
    <row r="807" customFormat="false" ht="15" hidden="false" customHeight="false" outlineLevel="0" collapsed="false">
      <c r="A807" s="53" t="n">
        <v>45816</v>
      </c>
      <c r="B807" s="54" t="s">
        <v>658</v>
      </c>
      <c r="C807" s="54" t="s">
        <v>80</v>
      </c>
      <c r="D807" s="54" t="n">
        <v>3</v>
      </c>
      <c r="E807" s="55" t="n">
        <v>9.9</v>
      </c>
      <c r="F807" s="56" t="n">
        <v>0</v>
      </c>
      <c r="G807" s="57" t="n">
        <f aca="false">D807*E807</f>
        <v>29.7</v>
      </c>
      <c r="H807" s="57" t="n">
        <f aca="false">G807*(1-F807)</f>
        <v>29.7</v>
      </c>
      <c r="I807" s="1" t="n">
        <f aca="false">MONTH(A807)</f>
        <v>6</v>
      </c>
      <c r="J807" s="57" t="n">
        <f aca="false">D807*INDEX(Справочник!$E$5:$E$16,MATCH(C807,Справочник!$A$5:$A$16,0))</f>
        <v>12.6</v>
      </c>
      <c r="K807" s="57" t="n">
        <f aca="false">D807*INDEX(Справочник!$F$5:$F$16,MATCH(C807,Справочник!$A$5:$A$16,0))</f>
        <v>2.7</v>
      </c>
    </row>
    <row r="808" customFormat="false" ht="15" hidden="false" customHeight="false" outlineLevel="0" collapsed="false">
      <c r="A808" s="53" t="n">
        <v>45816</v>
      </c>
      <c r="B808" s="54" t="s">
        <v>658</v>
      </c>
      <c r="C808" s="54" t="s">
        <v>83</v>
      </c>
      <c r="D808" s="54" t="n">
        <v>1</v>
      </c>
      <c r="E808" s="55" t="n">
        <v>11.5</v>
      </c>
      <c r="F808" s="56" t="n">
        <v>0</v>
      </c>
      <c r="G808" s="57" t="n">
        <f aca="false">D808*E808</f>
        <v>11.5</v>
      </c>
      <c r="H808" s="57" t="n">
        <f aca="false">G808*(1-F808)</f>
        <v>11.5</v>
      </c>
      <c r="I808" s="1" t="n">
        <f aca="false">MONTH(A808)</f>
        <v>6</v>
      </c>
      <c r="J808" s="57" t="n">
        <f aca="false">D808*INDEX(Справочник!$E$5:$E$16,MATCH(C808,Справочник!$A$5:$A$16,0))</f>
        <v>5.1</v>
      </c>
      <c r="K808" s="57" t="n">
        <f aca="false">D808*INDEX(Справочник!$F$5:$F$16,MATCH(C808,Справочник!$A$5:$A$16,0))</f>
        <v>0.9</v>
      </c>
    </row>
    <row r="809" customFormat="false" ht="15" hidden="false" customHeight="false" outlineLevel="0" collapsed="false">
      <c r="A809" s="53" t="n">
        <v>45816</v>
      </c>
      <c r="B809" s="54" t="s">
        <v>659</v>
      </c>
      <c r="C809" s="54" t="s">
        <v>80</v>
      </c>
      <c r="D809" s="54" t="n">
        <v>3</v>
      </c>
      <c r="E809" s="55" t="n">
        <v>9.9</v>
      </c>
      <c r="F809" s="56" t="n">
        <v>0</v>
      </c>
      <c r="G809" s="57" t="n">
        <f aca="false">D809*E809</f>
        <v>29.7</v>
      </c>
      <c r="H809" s="57" t="n">
        <f aca="false">G809*(1-F809)</f>
        <v>29.7</v>
      </c>
      <c r="I809" s="1" t="n">
        <f aca="false">MONTH(A809)</f>
        <v>6</v>
      </c>
      <c r="J809" s="57" t="n">
        <f aca="false">D809*INDEX(Справочник!$E$5:$E$16,MATCH(C809,Справочник!$A$5:$A$16,0))</f>
        <v>12.6</v>
      </c>
      <c r="K809" s="57" t="n">
        <f aca="false">D809*INDEX(Справочник!$F$5:$F$16,MATCH(C809,Справочник!$A$5:$A$16,0))</f>
        <v>2.7</v>
      </c>
    </row>
    <row r="810" customFormat="false" ht="15" hidden="false" customHeight="false" outlineLevel="0" collapsed="false">
      <c r="A810" s="53" t="n">
        <v>45817</v>
      </c>
      <c r="B810" s="54" t="s">
        <v>660</v>
      </c>
      <c r="C810" s="54" t="s">
        <v>80</v>
      </c>
      <c r="D810" s="54" t="n">
        <v>2</v>
      </c>
      <c r="E810" s="55" t="n">
        <v>9.9</v>
      </c>
      <c r="F810" s="56" t="n">
        <v>0</v>
      </c>
      <c r="G810" s="57" t="n">
        <f aca="false">D810*E810</f>
        <v>19.8</v>
      </c>
      <c r="H810" s="57" t="n">
        <f aca="false">G810*(1-F810)</f>
        <v>19.8</v>
      </c>
      <c r="I810" s="1" t="n">
        <f aca="false">MONTH(A810)</f>
        <v>6</v>
      </c>
      <c r="J810" s="57" t="n">
        <f aca="false">D810*INDEX(Справочник!$E$5:$E$16,MATCH(C810,Справочник!$A$5:$A$16,0))</f>
        <v>8.4</v>
      </c>
      <c r="K810" s="57" t="n">
        <f aca="false">D810*INDEX(Справочник!$F$5:$F$16,MATCH(C810,Справочник!$A$5:$A$16,0))</f>
        <v>1.8</v>
      </c>
    </row>
    <row r="811" customFormat="false" ht="15" hidden="false" customHeight="false" outlineLevel="0" collapsed="false">
      <c r="A811" s="53" t="n">
        <v>45817</v>
      </c>
      <c r="B811" s="54" t="s">
        <v>661</v>
      </c>
      <c r="C811" s="54" t="s">
        <v>81</v>
      </c>
      <c r="D811" s="54" t="n">
        <v>3</v>
      </c>
      <c r="E811" s="55" t="n">
        <v>29.9</v>
      </c>
      <c r="F811" s="56" t="n">
        <v>0</v>
      </c>
      <c r="G811" s="57" t="n">
        <f aca="false">D811*E811</f>
        <v>89.7</v>
      </c>
      <c r="H811" s="57" t="n">
        <f aca="false">G811*(1-F811)</f>
        <v>89.7</v>
      </c>
      <c r="I811" s="1" t="n">
        <f aca="false">MONTH(A811)</f>
        <v>6</v>
      </c>
      <c r="J811" s="57" t="n">
        <f aca="false">D811*INDEX(Справочник!$E$5:$E$16,MATCH(C811,Справочник!$A$5:$A$16,0))</f>
        <v>44.4</v>
      </c>
      <c r="K811" s="57" t="n">
        <f aca="false">D811*INDEX(Справочник!$F$5:$F$16,MATCH(C811,Справочник!$A$5:$A$16,0))</f>
        <v>7.2</v>
      </c>
    </row>
    <row r="812" customFormat="false" ht="15" hidden="false" customHeight="false" outlineLevel="0" collapsed="false">
      <c r="A812" s="53" t="n">
        <v>45817</v>
      </c>
      <c r="B812" s="54" t="s">
        <v>662</v>
      </c>
      <c r="C812" s="54" t="s">
        <v>88</v>
      </c>
      <c r="D812" s="54" t="n">
        <v>1</v>
      </c>
      <c r="E812" s="55" t="n">
        <v>39</v>
      </c>
      <c r="F812" s="56" t="n">
        <v>0</v>
      </c>
      <c r="G812" s="57" t="n">
        <f aca="false">D812*E812</f>
        <v>39</v>
      </c>
      <c r="H812" s="57" t="n">
        <f aca="false">G812*(1-F812)</f>
        <v>39</v>
      </c>
      <c r="I812" s="1" t="n">
        <f aca="false">MONTH(A812)</f>
        <v>6</v>
      </c>
      <c r="J812" s="57" t="n">
        <f aca="false">D812*INDEX(Справочник!$E$5:$E$16,MATCH(C812,Справочник!$A$5:$A$16,0))</f>
        <v>24</v>
      </c>
      <c r="K812" s="57" t="n">
        <f aca="false">D812*INDEX(Справочник!$F$5:$F$16,MATCH(C812,Справочник!$A$5:$A$16,0))</f>
        <v>4.2</v>
      </c>
    </row>
    <row r="813" customFormat="false" ht="15" hidden="false" customHeight="false" outlineLevel="0" collapsed="false">
      <c r="A813" s="53" t="n">
        <v>45818</v>
      </c>
      <c r="B813" s="54" t="s">
        <v>663</v>
      </c>
      <c r="C813" s="54" t="s">
        <v>80</v>
      </c>
      <c r="D813" s="54" t="n">
        <v>2</v>
      </c>
      <c r="E813" s="55" t="n">
        <v>9.9</v>
      </c>
      <c r="F813" s="56" t="n">
        <v>0</v>
      </c>
      <c r="G813" s="57" t="n">
        <f aca="false">D813*E813</f>
        <v>19.8</v>
      </c>
      <c r="H813" s="57" t="n">
        <f aca="false">G813*(1-F813)</f>
        <v>19.8</v>
      </c>
      <c r="I813" s="1" t="n">
        <f aca="false">MONTH(A813)</f>
        <v>6</v>
      </c>
      <c r="J813" s="57" t="n">
        <f aca="false">D813*INDEX(Справочник!$E$5:$E$16,MATCH(C813,Справочник!$A$5:$A$16,0))</f>
        <v>8.4</v>
      </c>
      <c r="K813" s="57" t="n">
        <f aca="false">D813*INDEX(Справочник!$F$5:$F$16,MATCH(C813,Справочник!$A$5:$A$16,0))</f>
        <v>1.8</v>
      </c>
    </row>
    <row r="814" customFormat="false" ht="15" hidden="false" customHeight="false" outlineLevel="0" collapsed="false">
      <c r="A814" s="53" t="n">
        <v>45818</v>
      </c>
      <c r="B814" s="54" t="s">
        <v>663</v>
      </c>
      <c r="C814" s="54" t="s">
        <v>84</v>
      </c>
      <c r="D814" s="54" t="n">
        <v>1</v>
      </c>
      <c r="E814" s="55" t="n">
        <v>10.5</v>
      </c>
      <c r="F814" s="56" t="n">
        <v>0</v>
      </c>
      <c r="G814" s="57" t="n">
        <f aca="false">D814*E814</f>
        <v>10.5</v>
      </c>
      <c r="H814" s="57" t="n">
        <f aca="false">G814*(1-F814)</f>
        <v>10.5</v>
      </c>
      <c r="I814" s="1" t="n">
        <f aca="false">MONTH(A814)</f>
        <v>6</v>
      </c>
      <c r="J814" s="57" t="n">
        <f aca="false">D814*INDEX(Справочник!$E$5:$E$16,MATCH(C814,Справочник!$A$5:$A$16,0))</f>
        <v>4.7</v>
      </c>
      <c r="K814" s="57" t="n">
        <f aca="false">D814*INDEX(Справочник!$F$5:$F$16,MATCH(C814,Справочник!$A$5:$A$16,0))</f>
        <v>0.9</v>
      </c>
    </row>
    <row r="815" customFormat="false" ht="15" hidden="false" customHeight="false" outlineLevel="0" collapsed="false">
      <c r="A815" s="53" t="n">
        <v>45818</v>
      </c>
      <c r="B815" s="54" t="s">
        <v>664</v>
      </c>
      <c r="C815" s="54" t="s">
        <v>90</v>
      </c>
      <c r="D815" s="54" t="n">
        <v>1</v>
      </c>
      <c r="E815" s="55" t="n">
        <v>4.5</v>
      </c>
      <c r="F815" s="56" t="n">
        <v>0</v>
      </c>
      <c r="G815" s="57" t="n">
        <f aca="false">D815*E815</f>
        <v>4.5</v>
      </c>
      <c r="H815" s="57" t="n">
        <f aca="false">G815*(1-F815)</f>
        <v>4.5</v>
      </c>
      <c r="I815" s="1" t="n">
        <f aca="false">MONTH(A815)</f>
        <v>6</v>
      </c>
      <c r="J815" s="57" t="n">
        <f aca="false">D815*INDEX(Справочник!$E$5:$E$16,MATCH(C815,Справочник!$A$5:$A$16,0))</f>
        <v>1.6</v>
      </c>
      <c r="K815" s="57" t="n">
        <f aca="false">D815*INDEX(Справочник!$F$5:$F$16,MATCH(C815,Справочник!$A$5:$A$16,0))</f>
        <v>2.9</v>
      </c>
    </row>
    <row r="816" customFormat="false" ht="15" hidden="false" customHeight="false" outlineLevel="0" collapsed="false">
      <c r="A816" s="53" t="n">
        <v>45818</v>
      </c>
      <c r="B816" s="54" t="s">
        <v>664</v>
      </c>
      <c r="C816" s="54" t="s">
        <v>83</v>
      </c>
      <c r="D816" s="54" t="n">
        <v>1</v>
      </c>
      <c r="E816" s="55" t="n">
        <v>11.5</v>
      </c>
      <c r="F816" s="56" t="n">
        <v>0</v>
      </c>
      <c r="G816" s="57" t="n">
        <f aca="false">D816*E816</f>
        <v>11.5</v>
      </c>
      <c r="H816" s="57" t="n">
        <f aca="false">G816*(1-F816)</f>
        <v>11.5</v>
      </c>
      <c r="I816" s="1" t="n">
        <f aca="false">MONTH(A816)</f>
        <v>6</v>
      </c>
      <c r="J816" s="57" t="n">
        <f aca="false">D816*INDEX(Справочник!$E$5:$E$16,MATCH(C816,Справочник!$A$5:$A$16,0))</f>
        <v>5.1</v>
      </c>
      <c r="K816" s="57" t="n">
        <f aca="false">D816*INDEX(Справочник!$F$5:$F$16,MATCH(C816,Справочник!$A$5:$A$16,0))</f>
        <v>0.9</v>
      </c>
    </row>
    <row r="817" customFormat="false" ht="15" hidden="false" customHeight="false" outlineLevel="0" collapsed="false">
      <c r="A817" s="53" t="n">
        <v>45818</v>
      </c>
      <c r="B817" s="54" t="s">
        <v>665</v>
      </c>
      <c r="C817" s="54" t="s">
        <v>82</v>
      </c>
      <c r="D817" s="54" t="n">
        <v>1</v>
      </c>
      <c r="E817" s="55" t="n">
        <v>32</v>
      </c>
      <c r="F817" s="56" t="n">
        <v>0</v>
      </c>
      <c r="G817" s="57" t="n">
        <f aca="false">D817*E817</f>
        <v>32</v>
      </c>
      <c r="H817" s="57" t="n">
        <f aca="false">G817*(1-F817)</f>
        <v>32</v>
      </c>
      <c r="I817" s="1" t="n">
        <f aca="false">MONTH(A817)</f>
        <v>6</v>
      </c>
      <c r="J817" s="57" t="n">
        <f aca="false">D817*INDEX(Справочник!$E$5:$E$16,MATCH(C817,Справочник!$A$5:$A$16,0))</f>
        <v>16.5</v>
      </c>
      <c r="K817" s="57" t="n">
        <f aca="false">D817*INDEX(Справочник!$F$5:$F$16,MATCH(C817,Справочник!$A$5:$A$16,0))</f>
        <v>2.4</v>
      </c>
    </row>
    <row r="818" customFormat="false" ht="15" hidden="false" customHeight="false" outlineLevel="0" collapsed="false">
      <c r="A818" s="53" t="n">
        <v>45818</v>
      </c>
      <c r="B818" s="54" t="s">
        <v>666</v>
      </c>
      <c r="C818" s="54" t="s">
        <v>85</v>
      </c>
      <c r="D818" s="54" t="n">
        <v>2</v>
      </c>
      <c r="E818" s="55" t="n">
        <v>6.9</v>
      </c>
      <c r="F818" s="56" t="n">
        <v>0</v>
      </c>
      <c r="G818" s="57" t="n">
        <f aca="false">D818*E818</f>
        <v>13.8</v>
      </c>
      <c r="H818" s="57" t="n">
        <f aca="false">G818*(1-F818)</f>
        <v>13.8</v>
      </c>
      <c r="I818" s="1" t="n">
        <f aca="false">MONTH(A818)</f>
        <v>6</v>
      </c>
      <c r="J818" s="57" t="n">
        <f aca="false">D818*INDEX(Справочник!$E$5:$E$16,MATCH(C818,Справочник!$A$5:$A$16,0))</f>
        <v>4.6</v>
      </c>
      <c r="K818" s="57" t="n">
        <f aca="false">D818*INDEX(Справочник!$F$5:$F$16,MATCH(C818,Справочник!$A$5:$A$16,0))</f>
        <v>1.4</v>
      </c>
    </row>
    <row r="819" customFormat="false" ht="15" hidden="false" customHeight="false" outlineLevel="0" collapsed="false">
      <c r="A819" s="53" t="n">
        <v>45818</v>
      </c>
      <c r="B819" s="54" t="s">
        <v>666</v>
      </c>
      <c r="C819" s="54" t="s">
        <v>84</v>
      </c>
      <c r="D819" s="54" t="n">
        <v>1</v>
      </c>
      <c r="E819" s="55" t="n">
        <v>10.5</v>
      </c>
      <c r="F819" s="56" t="n">
        <v>0</v>
      </c>
      <c r="G819" s="57" t="n">
        <f aca="false">D819*E819</f>
        <v>10.5</v>
      </c>
      <c r="H819" s="57" t="n">
        <f aca="false">G819*(1-F819)</f>
        <v>10.5</v>
      </c>
      <c r="I819" s="1" t="n">
        <f aca="false">MONTH(A819)</f>
        <v>6</v>
      </c>
      <c r="J819" s="57" t="n">
        <f aca="false">D819*INDEX(Справочник!$E$5:$E$16,MATCH(C819,Справочник!$A$5:$A$16,0))</f>
        <v>4.7</v>
      </c>
      <c r="K819" s="57" t="n">
        <f aca="false">D819*INDEX(Справочник!$F$5:$F$16,MATCH(C819,Справочник!$A$5:$A$16,0))</f>
        <v>0.9</v>
      </c>
    </row>
    <row r="820" customFormat="false" ht="15" hidden="false" customHeight="false" outlineLevel="0" collapsed="false">
      <c r="A820" s="53" t="n">
        <v>45819</v>
      </c>
      <c r="B820" s="54" t="s">
        <v>667</v>
      </c>
      <c r="C820" s="54" t="s">
        <v>86</v>
      </c>
      <c r="D820" s="54" t="n">
        <v>1</v>
      </c>
      <c r="E820" s="55" t="n">
        <v>7.5</v>
      </c>
      <c r="F820" s="56" t="n">
        <v>0</v>
      </c>
      <c r="G820" s="57" t="n">
        <f aca="false">D820*E820</f>
        <v>7.5</v>
      </c>
      <c r="H820" s="57" t="n">
        <f aca="false">G820*(1-F820)</f>
        <v>7.5</v>
      </c>
      <c r="I820" s="1" t="n">
        <f aca="false">MONTH(A820)</f>
        <v>6</v>
      </c>
      <c r="J820" s="57" t="n">
        <f aca="false">D820*INDEX(Справочник!$E$5:$E$16,MATCH(C820,Справочник!$A$5:$A$16,0))</f>
        <v>2.6</v>
      </c>
      <c r="K820" s="57" t="n">
        <f aca="false">D820*INDEX(Справочник!$F$5:$F$16,MATCH(C820,Справочник!$A$5:$A$16,0))</f>
        <v>0.7</v>
      </c>
    </row>
    <row r="821" customFormat="false" ht="15" hidden="false" customHeight="false" outlineLevel="0" collapsed="false">
      <c r="A821" s="53" t="n">
        <v>45820</v>
      </c>
      <c r="B821" s="54" t="s">
        <v>668</v>
      </c>
      <c r="C821" s="54" t="s">
        <v>80</v>
      </c>
      <c r="D821" s="54" t="n">
        <v>1</v>
      </c>
      <c r="E821" s="55" t="n">
        <v>9.9</v>
      </c>
      <c r="F821" s="56" t="n">
        <v>0</v>
      </c>
      <c r="G821" s="57" t="n">
        <f aca="false">D821*E821</f>
        <v>9.9</v>
      </c>
      <c r="H821" s="57" t="n">
        <f aca="false">G821*(1-F821)</f>
        <v>9.9</v>
      </c>
      <c r="I821" s="1" t="n">
        <f aca="false">MONTH(A821)</f>
        <v>6</v>
      </c>
      <c r="J821" s="57" t="n">
        <f aca="false">D821*INDEX(Справочник!$E$5:$E$16,MATCH(C821,Справочник!$A$5:$A$16,0))</f>
        <v>4.2</v>
      </c>
      <c r="K821" s="57" t="n">
        <f aca="false">D821*INDEX(Справочник!$F$5:$F$16,MATCH(C821,Справочник!$A$5:$A$16,0))</f>
        <v>0.9</v>
      </c>
    </row>
    <row r="822" customFormat="false" ht="15" hidden="false" customHeight="false" outlineLevel="0" collapsed="false">
      <c r="A822" s="53" t="n">
        <v>45820</v>
      </c>
      <c r="B822" s="54" t="s">
        <v>669</v>
      </c>
      <c r="C822" s="54" t="s">
        <v>85</v>
      </c>
      <c r="D822" s="54" t="n">
        <v>1</v>
      </c>
      <c r="E822" s="55" t="n">
        <v>6.9</v>
      </c>
      <c r="F822" s="56" t="n">
        <v>0</v>
      </c>
      <c r="G822" s="57" t="n">
        <f aca="false">D822*E822</f>
        <v>6.9</v>
      </c>
      <c r="H822" s="57" t="n">
        <f aca="false">G822*(1-F822)</f>
        <v>6.9</v>
      </c>
      <c r="I822" s="1" t="n">
        <f aca="false">MONTH(A822)</f>
        <v>6</v>
      </c>
      <c r="J822" s="57" t="n">
        <f aca="false">D822*INDEX(Справочник!$E$5:$E$16,MATCH(C822,Справочник!$A$5:$A$16,0))</f>
        <v>2.3</v>
      </c>
      <c r="K822" s="57" t="n">
        <f aca="false">D822*INDEX(Справочник!$F$5:$F$16,MATCH(C822,Справочник!$A$5:$A$16,0))</f>
        <v>0.7</v>
      </c>
    </row>
    <row r="823" customFormat="false" ht="15" hidden="false" customHeight="false" outlineLevel="0" collapsed="false">
      <c r="A823" s="53" t="n">
        <v>45820</v>
      </c>
      <c r="B823" s="54" t="s">
        <v>670</v>
      </c>
      <c r="C823" s="54" t="s">
        <v>81</v>
      </c>
      <c r="D823" s="54" t="n">
        <v>2</v>
      </c>
      <c r="E823" s="55" t="n">
        <v>29.9</v>
      </c>
      <c r="F823" s="56" t="n">
        <v>0</v>
      </c>
      <c r="G823" s="57" t="n">
        <f aca="false">D823*E823</f>
        <v>59.8</v>
      </c>
      <c r="H823" s="57" t="n">
        <f aca="false">G823*(1-F823)</f>
        <v>59.8</v>
      </c>
      <c r="I823" s="1" t="n">
        <f aca="false">MONTH(A823)</f>
        <v>6</v>
      </c>
      <c r="J823" s="57" t="n">
        <f aca="false">D823*INDEX(Справочник!$E$5:$E$16,MATCH(C823,Справочник!$A$5:$A$16,0))</f>
        <v>29.6</v>
      </c>
      <c r="K823" s="57" t="n">
        <f aca="false">D823*INDEX(Справочник!$F$5:$F$16,MATCH(C823,Справочник!$A$5:$A$16,0))</f>
        <v>4.8</v>
      </c>
    </row>
    <row r="824" customFormat="false" ht="15" hidden="false" customHeight="false" outlineLevel="0" collapsed="false">
      <c r="A824" s="53" t="n">
        <v>45820</v>
      </c>
      <c r="B824" s="54" t="s">
        <v>670</v>
      </c>
      <c r="C824" s="54" t="s">
        <v>91</v>
      </c>
      <c r="D824" s="54" t="n">
        <v>1</v>
      </c>
      <c r="E824" s="55" t="n">
        <v>28</v>
      </c>
      <c r="F824" s="56" t="n">
        <v>0.2</v>
      </c>
      <c r="G824" s="57" t="n">
        <f aca="false">D824*E824</f>
        <v>28</v>
      </c>
      <c r="H824" s="57" t="n">
        <f aca="false">G824*(1-F824)</f>
        <v>22.4</v>
      </c>
      <c r="I824" s="1" t="n">
        <f aca="false">MONTH(A824)</f>
        <v>6</v>
      </c>
      <c r="J824" s="57" t="n">
        <f aca="false">D824*INDEX(Справочник!$E$5:$E$16,MATCH(C824,Справочник!$A$5:$A$16,0))</f>
        <v>17.4</v>
      </c>
      <c r="K824" s="57" t="n">
        <f aca="false">D824*INDEX(Справочник!$F$5:$F$16,MATCH(C824,Справочник!$A$5:$A$16,0))</f>
        <v>7.9</v>
      </c>
    </row>
    <row r="825" customFormat="false" ht="15" hidden="false" customHeight="false" outlineLevel="0" collapsed="false">
      <c r="A825" s="53" t="n">
        <v>45820</v>
      </c>
      <c r="B825" s="54" t="s">
        <v>670</v>
      </c>
      <c r="C825" s="54" t="s">
        <v>84</v>
      </c>
      <c r="D825" s="54" t="n">
        <v>3</v>
      </c>
      <c r="E825" s="55" t="n">
        <v>10.5</v>
      </c>
      <c r="F825" s="56" t="n">
        <v>0</v>
      </c>
      <c r="G825" s="57" t="n">
        <f aca="false">D825*E825</f>
        <v>31.5</v>
      </c>
      <c r="H825" s="57" t="n">
        <f aca="false">G825*(1-F825)</f>
        <v>31.5</v>
      </c>
      <c r="I825" s="1" t="n">
        <f aca="false">MONTH(A825)</f>
        <v>6</v>
      </c>
      <c r="J825" s="57" t="n">
        <f aca="false">D825*INDEX(Справочник!$E$5:$E$16,MATCH(C825,Справочник!$A$5:$A$16,0))</f>
        <v>14.1</v>
      </c>
      <c r="K825" s="57" t="n">
        <f aca="false">D825*INDEX(Справочник!$F$5:$F$16,MATCH(C825,Справочник!$A$5:$A$16,0))</f>
        <v>2.7</v>
      </c>
    </row>
    <row r="826" customFormat="false" ht="15" hidden="false" customHeight="false" outlineLevel="0" collapsed="false">
      <c r="A826" s="53" t="n">
        <v>45820</v>
      </c>
      <c r="B826" s="54" t="s">
        <v>671</v>
      </c>
      <c r="C826" s="54" t="s">
        <v>83</v>
      </c>
      <c r="D826" s="54" t="n">
        <v>1</v>
      </c>
      <c r="E826" s="55" t="n">
        <v>11.5</v>
      </c>
      <c r="F826" s="56" t="n">
        <v>0</v>
      </c>
      <c r="G826" s="57" t="n">
        <f aca="false">D826*E826</f>
        <v>11.5</v>
      </c>
      <c r="H826" s="57" t="n">
        <f aca="false">G826*(1-F826)</f>
        <v>11.5</v>
      </c>
      <c r="I826" s="1" t="n">
        <f aca="false">MONTH(A826)</f>
        <v>6</v>
      </c>
      <c r="J826" s="57" t="n">
        <f aca="false">D826*INDEX(Справочник!$E$5:$E$16,MATCH(C826,Справочник!$A$5:$A$16,0))</f>
        <v>5.1</v>
      </c>
      <c r="K826" s="57" t="n">
        <f aca="false">D826*INDEX(Справочник!$F$5:$F$16,MATCH(C826,Справочник!$A$5:$A$16,0))</f>
        <v>0.9</v>
      </c>
    </row>
    <row r="827" customFormat="false" ht="15" hidden="false" customHeight="false" outlineLevel="0" collapsed="false">
      <c r="A827" s="53" t="n">
        <v>45820</v>
      </c>
      <c r="B827" s="54" t="s">
        <v>671</v>
      </c>
      <c r="C827" s="54" t="s">
        <v>87</v>
      </c>
      <c r="D827" s="54" t="n">
        <v>1</v>
      </c>
      <c r="E827" s="55" t="n">
        <v>5.9</v>
      </c>
      <c r="F827" s="56" t="n">
        <v>0</v>
      </c>
      <c r="G827" s="57" t="n">
        <f aca="false">D827*E827</f>
        <v>5.9</v>
      </c>
      <c r="H827" s="57" t="n">
        <f aca="false">G827*(1-F827)</f>
        <v>5.9</v>
      </c>
      <c r="I827" s="1" t="n">
        <f aca="false">MONTH(A827)</f>
        <v>6</v>
      </c>
      <c r="J827" s="57" t="n">
        <f aca="false">D827*INDEX(Справочник!$E$5:$E$16,MATCH(C827,Справочник!$A$5:$A$16,0))</f>
        <v>1.9</v>
      </c>
      <c r="K827" s="57" t="n">
        <f aca="false">D827*INDEX(Справочник!$F$5:$F$16,MATCH(C827,Справочник!$A$5:$A$16,0))</f>
        <v>0.7</v>
      </c>
    </row>
    <row r="828" customFormat="false" ht="15" hidden="false" customHeight="false" outlineLevel="0" collapsed="false">
      <c r="A828" s="53" t="n">
        <v>45820</v>
      </c>
      <c r="B828" s="54" t="s">
        <v>672</v>
      </c>
      <c r="C828" s="54" t="s">
        <v>86</v>
      </c>
      <c r="D828" s="54" t="n">
        <v>2</v>
      </c>
      <c r="E828" s="55" t="n">
        <v>7.5</v>
      </c>
      <c r="F828" s="56" t="n">
        <v>0</v>
      </c>
      <c r="G828" s="57" t="n">
        <f aca="false">D828*E828</f>
        <v>15</v>
      </c>
      <c r="H828" s="57" t="n">
        <f aca="false">G828*(1-F828)</f>
        <v>15</v>
      </c>
      <c r="I828" s="1" t="n">
        <f aca="false">MONTH(A828)</f>
        <v>6</v>
      </c>
      <c r="J828" s="57" t="n">
        <f aca="false">D828*INDEX(Справочник!$E$5:$E$16,MATCH(C828,Справочник!$A$5:$A$16,0))</f>
        <v>5.2</v>
      </c>
      <c r="K828" s="57" t="n">
        <f aca="false">D828*INDEX(Справочник!$F$5:$F$16,MATCH(C828,Справочник!$A$5:$A$16,0))</f>
        <v>1.4</v>
      </c>
    </row>
    <row r="829" customFormat="false" ht="15" hidden="false" customHeight="false" outlineLevel="0" collapsed="false">
      <c r="A829" s="53" t="n">
        <v>45820</v>
      </c>
      <c r="B829" s="54" t="s">
        <v>672</v>
      </c>
      <c r="C829" s="54" t="s">
        <v>84</v>
      </c>
      <c r="D829" s="54" t="n">
        <v>1</v>
      </c>
      <c r="E829" s="55" t="n">
        <v>10.5</v>
      </c>
      <c r="F829" s="56" t="n">
        <v>0</v>
      </c>
      <c r="G829" s="57" t="n">
        <f aca="false">D829*E829</f>
        <v>10.5</v>
      </c>
      <c r="H829" s="57" t="n">
        <f aca="false">G829*(1-F829)</f>
        <v>10.5</v>
      </c>
      <c r="I829" s="1" t="n">
        <f aca="false">MONTH(A829)</f>
        <v>6</v>
      </c>
      <c r="J829" s="57" t="n">
        <f aca="false">D829*INDEX(Справочник!$E$5:$E$16,MATCH(C829,Справочник!$A$5:$A$16,0))</f>
        <v>4.7</v>
      </c>
      <c r="K829" s="57" t="n">
        <f aca="false">D829*INDEX(Справочник!$F$5:$F$16,MATCH(C829,Справочник!$A$5:$A$16,0))</f>
        <v>0.9</v>
      </c>
    </row>
    <row r="830" customFormat="false" ht="15" hidden="false" customHeight="false" outlineLevel="0" collapsed="false">
      <c r="A830" s="53" t="n">
        <v>45820</v>
      </c>
      <c r="B830" s="54" t="s">
        <v>673</v>
      </c>
      <c r="C830" s="54" t="s">
        <v>91</v>
      </c>
      <c r="D830" s="54" t="n">
        <v>1</v>
      </c>
      <c r="E830" s="55" t="n">
        <v>28</v>
      </c>
      <c r="F830" s="56" t="n">
        <v>0.2</v>
      </c>
      <c r="G830" s="57" t="n">
        <f aca="false">D830*E830</f>
        <v>28</v>
      </c>
      <c r="H830" s="57" t="n">
        <f aca="false">G830*(1-F830)</f>
        <v>22.4</v>
      </c>
      <c r="I830" s="1" t="n">
        <f aca="false">MONTH(A830)</f>
        <v>6</v>
      </c>
      <c r="J830" s="57" t="n">
        <f aca="false">D830*INDEX(Справочник!$E$5:$E$16,MATCH(C830,Справочник!$A$5:$A$16,0))</f>
        <v>17.4</v>
      </c>
      <c r="K830" s="57" t="n">
        <f aca="false">D830*INDEX(Справочник!$F$5:$F$16,MATCH(C830,Справочник!$A$5:$A$16,0))</f>
        <v>7.9</v>
      </c>
    </row>
    <row r="831" customFormat="false" ht="15" hidden="false" customHeight="false" outlineLevel="0" collapsed="false">
      <c r="A831" s="53" t="n">
        <v>45820</v>
      </c>
      <c r="B831" s="54" t="s">
        <v>674</v>
      </c>
      <c r="C831" s="54" t="s">
        <v>85</v>
      </c>
      <c r="D831" s="54" t="n">
        <v>1</v>
      </c>
      <c r="E831" s="55" t="n">
        <v>6.9</v>
      </c>
      <c r="F831" s="56" t="n">
        <v>0</v>
      </c>
      <c r="G831" s="57" t="n">
        <f aca="false">D831*E831</f>
        <v>6.9</v>
      </c>
      <c r="H831" s="57" t="n">
        <f aca="false">G831*(1-F831)</f>
        <v>6.9</v>
      </c>
      <c r="I831" s="1" t="n">
        <f aca="false">MONTH(A831)</f>
        <v>6</v>
      </c>
      <c r="J831" s="57" t="n">
        <f aca="false">D831*INDEX(Справочник!$E$5:$E$16,MATCH(C831,Справочник!$A$5:$A$16,0))</f>
        <v>2.3</v>
      </c>
      <c r="K831" s="57" t="n">
        <f aca="false">D831*INDEX(Справочник!$F$5:$F$16,MATCH(C831,Справочник!$A$5:$A$16,0))</f>
        <v>0.7</v>
      </c>
    </row>
    <row r="832" customFormat="false" ht="15" hidden="false" customHeight="false" outlineLevel="0" collapsed="false">
      <c r="A832" s="53" t="n">
        <v>45820</v>
      </c>
      <c r="B832" s="54" t="s">
        <v>675</v>
      </c>
      <c r="C832" s="54" t="s">
        <v>86</v>
      </c>
      <c r="D832" s="54" t="n">
        <v>1</v>
      </c>
      <c r="E832" s="55" t="n">
        <v>7.5</v>
      </c>
      <c r="F832" s="56" t="n">
        <v>0</v>
      </c>
      <c r="G832" s="57" t="n">
        <f aca="false">D832*E832</f>
        <v>7.5</v>
      </c>
      <c r="H832" s="57" t="n">
        <f aca="false">G832*(1-F832)</f>
        <v>7.5</v>
      </c>
      <c r="I832" s="1" t="n">
        <f aca="false">MONTH(A832)</f>
        <v>6</v>
      </c>
      <c r="J832" s="57" t="n">
        <f aca="false">D832*INDEX(Справочник!$E$5:$E$16,MATCH(C832,Справочник!$A$5:$A$16,0))</f>
        <v>2.6</v>
      </c>
      <c r="K832" s="57" t="n">
        <f aca="false">D832*INDEX(Справочник!$F$5:$F$16,MATCH(C832,Справочник!$A$5:$A$16,0))</f>
        <v>0.7</v>
      </c>
    </row>
    <row r="833" customFormat="false" ht="15" hidden="false" customHeight="false" outlineLevel="0" collapsed="false">
      <c r="A833" s="53" t="n">
        <v>45820</v>
      </c>
      <c r="B833" s="54" t="s">
        <v>675</v>
      </c>
      <c r="C833" s="54" t="s">
        <v>87</v>
      </c>
      <c r="D833" s="54" t="n">
        <v>1</v>
      </c>
      <c r="E833" s="55" t="n">
        <v>5.9</v>
      </c>
      <c r="F833" s="56" t="n">
        <v>0</v>
      </c>
      <c r="G833" s="57" t="n">
        <f aca="false">D833*E833</f>
        <v>5.9</v>
      </c>
      <c r="H833" s="57" t="n">
        <f aca="false">G833*(1-F833)</f>
        <v>5.9</v>
      </c>
      <c r="I833" s="1" t="n">
        <f aca="false">MONTH(A833)</f>
        <v>6</v>
      </c>
      <c r="J833" s="57" t="n">
        <f aca="false">D833*INDEX(Справочник!$E$5:$E$16,MATCH(C833,Справочник!$A$5:$A$16,0))</f>
        <v>1.9</v>
      </c>
      <c r="K833" s="57" t="n">
        <f aca="false">D833*INDEX(Справочник!$F$5:$F$16,MATCH(C833,Справочник!$A$5:$A$16,0))</f>
        <v>0.7</v>
      </c>
    </row>
    <row r="834" customFormat="false" ht="15" hidden="false" customHeight="false" outlineLevel="0" collapsed="false">
      <c r="A834" s="53" t="n">
        <v>45820</v>
      </c>
      <c r="B834" s="54" t="s">
        <v>675</v>
      </c>
      <c r="C834" s="54" t="s">
        <v>83</v>
      </c>
      <c r="D834" s="54" t="n">
        <v>1</v>
      </c>
      <c r="E834" s="55" t="n">
        <v>11.5</v>
      </c>
      <c r="F834" s="56" t="n">
        <v>0</v>
      </c>
      <c r="G834" s="57" t="n">
        <f aca="false">D834*E834</f>
        <v>11.5</v>
      </c>
      <c r="H834" s="57" t="n">
        <f aca="false">G834*(1-F834)</f>
        <v>11.5</v>
      </c>
      <c r="I834" s="1" t="n">
        <f aca="false">MONTH(A834)</f>
        <v>6</v>
      </c>
      <c r="J834" s="57" t="n">
        <f aca="false">D834*INDEX(Справочник!$E$5:$E$16,MATCH(C834,Справочник!$A$5:$A$16,0))</f>
        <v>5.1</v>
      </c>
      <c r="K834" s="57" t="n">
        <f aca="false">D834*INDEX(Справочник!$F$5:$F$16,MATCH(C834,Справочник!$A$5:$A$16,0))</f>
        <v>0.9</v>
      </c>
    </row>
    <row r="835" customFormat="false" ht="15" hidden="false" customHeight="false" outlineLevel="0" collapsed="false">
      <c r="A835" s="53" t="n">
        <v>45821</v>
      </c>
      <c r="B835" s="54" t="s">
        <v>676</v>
      </c>
      <c r="C835" s="54" t="s">
        <v>81</v>
      </c>
      <c r="D835" s="54" t="n">
        <v>2</v>
      </c>
      <c r="E835" s="55" t="n">
        <v>29.9</v>
      </c>
      <c r="F835" s="56" t="n">
        <v>0</v>
      </c>
      <c r="G835" s="57" t="n">
        <f aca="false">D835*E835</f>
        <v>59.8</v>
      </c>
      <c r="H835" s="57" t="n">
        <f aca="false">G835*(1-F835)</f>
        <v>59.8</v>
      </c>
      <c r="I835" s="1" t="n">
        <f aca="false">MONTH(A835)</f>
        <v>6</v>
      </c>
      <c r="J835" s="57" t="n">
        <f aca="false">D835*INDEX(Справочник!$E$5:$E$16,MATCH(C835,Справочник!$A$5:$A$16,0))</f>
        <v>29.6</v>
      </c>
      <c r="K835" s="57" t="n">
        <f aca="false">D835*INDEX(Справочник!$F$5:$F$16,MATCH(C835,Справочник!$A$5:$A$16,0))</f>
        <v>4.8</v>
      </c>
    </row>
    <row r="836" customFormat="false" ht="15" hidden="false" customHeight="false" outlineLevel="0" collapsed="false">
      <c r="A836" s="53" t="n">
        <v>45821</v>
      </c>
      <c r="B836" s="54" t="s">
        <v>677</v>
      </c>
      <c r="C836" s="54" t="s">
        <v>85</v>
      </c>
      <c r="D836" s="54" t="n">
        <v>1</v>
      </c>
      <c r="E836" s="55" t="n">
        <v>6.9</v>
      </c>
      <c r="F836" s="56" t="n">
        <v>0</v>
      </c>
      <c r="G836" s="57" t="n">
        <f aca="false">D836*E836</f>
        <v>6.9</v>
      </c>
      <c r="H836" s="57" t="n">
        <f aca="false">G836*(1-F836)</f>
        <v>6.9</v>
      </c>
      <c r="I836" s="1" t="n">
        <f aca="false">MONTH(A836)</f>
        <v>6</v>
      </c>
      <c r="J836" s="57" t="n">
        <f aca="false">D836*INDEX(Справочник!$E$5:$E$16,MATCH(C836,Справочник!$A$5:$A$16,0))</f>
        <v>2.3</v>
      </c>
      <c r="K836" s="57" t="n">
        <f aca="false">D836*INDEX(Справочник!$F$5:$F$16,MATCH(C836,Справочник!$A$5:$A$16,0))</f>
        <v>0.7</v>
      </c>
    </row>
    <row r="837" customFormat="false" ht="15" hidden="false" customHeight="false" outlineLevel="0" collapsed="false">
      <c r="A837" s="53" t="n">
        <v>45821</v>
      </c>
      <c r="B837" s="54" t="s">
        <v>677</v>
      </c>
      <c r="C837" s="54" t="s">
        <v>83</v>
      </c>
      <c r="D837" s="54" t="n">
        <v>1</v>
      </c>
      <c r="E837" s="55" t="n">
        <v>11.5</v>
      </c>
      <c r="F837" s="56" t="n">
        <v>0</v>
      </c>
      <c r="G837" s="57" t="n">
        <f aca="false">D837*E837</f>
        <v>11.5</v>
      </c>
      <c r="H837" s="57" t="n">
        <f aca="false">G837*(1-F837)</f>
        <v>11.5</v>
      </c>
      <c r="I837" s="1" t="n">
        <f aca="false">MONTH(A837)</f>
        <v>6</v>
      </c>
      <c r="J837" s="57" t="n">
        <f aca="false">D837*INDEX(Справочник!$E$5:$E$16,MATCH(C837,Справочник!$A$5:$A$16,0))</f>
        <v>5.1</v>
      </c>
      <c r="K837" s="57" t="n">
        <f aca="false">D837*INDEX(Справочник!$F$5:$F$16,MATCH(C837,Справочник!$A$5:$A$16,0))</f>
        <v>0.9</v>
      </c>
    </row>
    <row r="838" customFormat="false" ht="15" hidden="false" customHeight="false" outlineLevel="0" collapsed="false">
      <c r="A838" s="53" t="n">
        <v>45821</v>
      </c>
      <c r="B838" s="54" t="s">
        <v>678</v>
      </c>
      <c r="C838" s="54" t="s">
        <v>91</v>
      </c>
      <c r="D838" s="54" t="n">
        <v>1</v>
      </c>
      <c r="E838" s="55" t="n">
        <v>28</v>
      </c>
      <c r="F838" s="56" t="n">
        <v>0.2</v>
      </c>
      <c r="G838" s="57" t="n">
        <f aca="false">D838*E838</f>
        <v>28</v>
      </c>
      <c r="H838" s="57" t="n">
        <f aca="false">G838*(1-F838)</f>
        <v>22.4</v>
      </c>
      <c r="I838" s="1" t="n">
        <f aca="false">MONTH(A838)</f>
        <v>6</v>
      </c>
      <c r="J838" s="57" t="n">
        <f aca="false">D838*INDEX(Справочник!$E$5:$E$16,MATCH(C838,Справочник!$A$5:$A$16,0))</f>
        <v>17.4</v>
      </c>
      <c r="K838" s="57" t="n">
        <f aca="false">D838*INDEX(Справочник!$F$5:$F$16,MATCH(C838,Справочник!$A$5:$A$16,0))</f>
        <v>7.9</v>
      </c>
    </row>
    <row r="839" customFormat="false" ht="15" hidden="false" customHeight="false" outlineLevel="0" collapsed="false">
      <c r="A839" s="53" t="n">
        <v>45821</v>
      </c>
      <c r="B839" s="54" t="s">
        <v>679</v>
      </c>
      <c r="C839" s="54" t="s">
        <v>91</v>
      </c>
      <c r="D839" s="54" t="n">
        <v>1</v>
      </c>
      <c r="E839" s="55" t="n">
        <v>28</v>
      </c>
      <c r="F839" s="56" t="n">
        <v>0.2</v>
      </c>
      <c r="G839" s="57" t="n">
        <f aca="false">D839*E839</f>
        <v>28</v>
      </c>
      <c r="H839" s="57" t="n">
        <f aca="false">G839*(1-F839)</f>
        <v>22.4</v>
      </c>
      <c r="I839" s="1" t="n">
        <f aca="false">MONTH(A839)</f>
        <v>6</v>
      </c>
      <c r="J839" s="57" t="n">
        <f aca="false">D839*INDEX(Справочник!$E$5:$E$16,MATCH(C839,Справочник!$A$5:$A$16,0))</f>
        <v>17.4</v>
      </c>
      <c r="K839" s="57" t="n">
        <f aca="false">D839*INDEX(Справочник!$F$5:$F$16,MATCH(C839,Справочник!$A$5:$A$16,0))</f>
        <v>7.9</v>
      </c>
    </row>
    <row r="840" customFormat="false" ht="15" hidden="false" customHeight="false" outlineLevel="0" collapsed="false">
      <c r="A840" s="53" t="n">
        <v>45822</v>
      </c>
      <c r="B840" s="54" t="s">
        <v>680</v>
      </c>
      <c r="C840" s="54" t="s">
        <v>80</v>
      </c>
      <c r="D840" s="54" t="n">
        <v>1</v>
      </c>
      <c r="E840" s="55" t="n">
        <v>9.9</v>
      </c>
      <c r="F840" s="56" t="n">
        <v>0</v>
      </c>
      <c r="G840" s="57" t="n">
        <f aca="false">D840*E840</f>
        <v>9.9</v>
      </c>
      <c r="H840" s="57" t="n">
        <f aca="false">G840*(1-F840)</f>
        <v>9.9</v>
      </c>
      <c r="I840" s="1" t="n">
        <f aca="false">MONTH(A840)</f>
        <v>6</v>
      </c>
      <c r="J840" s="57" t="n">
        <f aca="false">D840*INDEX(Справочник!$E$5:$E$16,MATCH(C840,Справочник!$A$5:$A$16,0))</f>
        <v>4.2</v>
      </c>
      <c r="K840" s="57" t="n">
        <f aca="false">D840*INDEX(Справочник!$F$5:$F$16,MATCH(C840,Справочник!$A$5:$A$16,0))</f>
        <v>0.9</v>
      </c>
    </row>
    <row r="841" customFormat="false" ht="15" hidden="false" customHeight="false" outlineLevel="0" collapsed="false">
      <c r="A841" s="53" t="n">
        <v>45822</v>
      </c>
      <c r="B841" s="54" t="s">
        <v>681</v>
      </c>
      <c r="C841" s="54" t="s">
        <v>80</v>
      </c>
      <c r="D841" s="54" t="n">
        <v>1</v>
      </c>
      <c r="E841" s="55" t="n">
        <v>9.9</v>
      </c>
      <c r="F841" s="56" t="n">
        <v>0</v>
      </c>
      <c r="G841" s="57" t="n">
        <f aca="false">D841*E841</f>
        <v>9.9</v>
      </c>
      <c r="H841" s="57" t="n">
        <f aca="false">G841*(1-F841)</f>
        <v>9.9</v>
      </c>
      <c r="I841" s="1" t="n">
        <f aca="false">MONTH(A841)</f>
        <v>6</v>
      </c>
      <c r="J841" s="57" t="n">
        <f aca="false">D841*INDEX(Справочник!$E$5:$E$16,MATCH(C841,Справочник!$A$5:$A$16,0))</f>
        <v>4.2</v>
      </c>
      <c r="K841" s="57" t="n">
        <f aca="false">D841*INDEX(Справочник!$F$5:$F$16,MATCH(C841,Справочник!$A$5:$A$16,0))</f>
        <v>0.9</v>
      </c>
    </row>
    <row r="842" customFormat="false" ht="15" hidden="false" customHeight="false" outlineLevel="0" collapsed="false">
      <c r="A842" s="53" t="n">
        <v>45822</v>
      </c>
      <c r="B842" s="54" t="s">
        <v>681</v>
      </c>
      <c r="C842" s="54" t="s">
        <v>86</v>
      </c>
      <c r="D842" s="54" t="n">
        <v>2</v>
      </c>
      <c r="E842" s="55" t="n">
        <v>7.5</v>
      </c>
      <c r="F842" s="56" t="n">
        <v>0</v>
      </c>
      <c r="G842" s="57" t="n">
        <f aca="false">D842*E842</f>
        <v>15</v>
      </c>
      <c r="H842" s="57" t="n">
        <f aca="false">G842*(1-F842)</f>
        <v>15</v>
      </c>
      <c r="I842" s="1" t="n">
        <f aca="false">MONTH(A842)</f>
        <v>6</v>
      </c>
      <c r="J842" s="57" t="n">
        <f aca="false">D842*INDEX(Справочник!$E$5:$E$16,MATCH(C842,Справочник!$A$5:$A$16,0))</f>
        <v>5.2</v>
      </c>
      <c r="K842" s="57" t="n">
        <f aca="false">D842*INDEX(Справочник!$F$5:$F$16,MATCH(C842,Справочник!$A$5:$A$16,0))</f>
        <v>1.4</v>
      </c>
    </row>
    <row r="843" customFormat="false" ht="15" hidden="false" customHeight="false" outlineLevel="0" collapsed="false">
      <c r="A843" s="53" t="n">
        <v>45822</v>
      </c>
      <c r="B843" s="54" t="s">
        <v>682</v>
      </c>
      <c r="C843" s="54" t="s">
        <v>80</v>
      </c>
      <c r="D843" s="54" t="n">
        <v>1</v>
      </c>
      <c r="E843" s="55" t="n">
        <v>9.9</v>
      </c>
      <c r="F843" s="56" t="n">
        <v>0</v>
      </c>
      <c r="G843" s="57" t="n">
        <f aca="false">D843*E843</f>
        <v>9.9</v>
      </c>
      <c r="H843" s="57" t="n">
        <f aca="false">G843*(1-F843)</f>
        <v>9.9</v>
      </c>
      <c r="I843" s="1" t="n">
        <f aca="false">MONTH(A843)</f>
        <v>6</v>
      </c>
      <c r="J843" s="57" t="n">
        <f aca="false">D843*INDEX(Справочник!$E$5:$E$16,MATCH(C843,Справочник!$A$5:$A$16,0))</f>
        <v>4.2</v>
      </c>
      <c r="K843" s="57" t="n">
        <f aca="false">D843*INDEX(Справочник!$F$5:$F$16,MATCH(C843,Справочник!$A$5:$A$16,0))</f>
        <v>0.9</v>
      </c>
    </row>
    <row r="844" customFormat="false" ht="15" hidden="false" customHeight="false" outlineLevel="0" collapsed="false">
      <c r="A844" s="53" t="n">
        <v>45823</v>
      </c>
      <c r="B844" s="54" t="s">
        <v>683</v>
      </c>
      <c r="C844" s="54" t="s">
        <v>82</v>
      </c>
      <c r="D844" s="54" t="n">
        <v>2</v>
      </c>
      <c r="E844" s="55" t="n">
        <v>32</v>
      </c>
      <c r="F844" s="56" t="n">
        <v>0</v>
      </c>
      <c r="G844" s="57" t="n">
        <f aca="false">D844*E844</f>
        <v>64</v>
      </c>
      <c r="H844" s="57" t="n">
        <f aca="false">G844*(1-F844)</f>
        <v>64</v>
      </c>
      <c r="I844" s="1" t="n">
        <f aca="false">MONTH(A844)</f>
        <v>6</v>
      </c>
      <c r="J844" s="57" t="n">
        <f aca="false">D844*INDEX(Справочник!$E$5:$E$16,MATCH(C844,Справочник!$A$5:$A$16,0))</f>
        <v>33</v>
      </c>
      <c r="K844" s="57" t="n">
        <f aca="false">D844*INDEX(Справочник!$F$5:$F$16,MATCH(C844,Справочник!$A$5:$A$16,0))</f>
        <v>4.8</v>
      </c>
    </row>
    <row r="845" customFormat="false" ht="15" hidden="false" customHeight="false" outlineLevel="0" collapsed="false">
      <c r="A845" s="53" t="n">
        <v>45823</v>
      </c>
      <c r="B845" s="54" t="s">
        <v>683</v>
      </c>
      <c r="C845" s="54" t="s">
        <v>83</v>
      </c>
      <c r="D845" s="54" t="n">
        <v>1</v>
      </c>
      <c r="E845" s="55" t="n">
        <v>11.5</v>
      </c>
      <c r="F845" s="56" t="n">
        <v>0</v>
      </c>
      <c r="G845" s="57" t="n">
        <f aca="false">D845*E845</f>
        <v>11.5</v>
      </c>
      <c r="H845" s="57" t="n">
        <f aca="false">G845*(1-F845)</f>
        <v>11.5</v>
      </c>
      <c r="I845" s="1" t="n">
        <f aca="false">MONTH(A845)</f>
        <v>6</v>
      </c>
      <c r="J845" s="57" t="n">
        <f aca="false">D845*INDEX(Справочник!$E$5:$E$16,MATCH(C845,Справочник!$A$5:$A$16,0))</f>
        <v>5.1</v>
      </c>
      <c r="K845" s="57" t="n">
        <f aca="false">D845*INDEX(Справочник!$F$5:$F$16,MATCH(C845,Справочник!$A$5:$A$16,0))</f>
        <v>0.9</v>
      </c>
    </row>
    <row r="846" customFormat="false" ht="15" hidden="false" customHeight="false" outlineLevel="0" collapsed="false">
      <c r="A846" s="53" t="n">
        <v>45823</v>
      </c>
      <c r="B846" s="54" t="s">
        <v>684</v>
      </c>
      <c r="C846" s="54" t="s">
        <v>85</v>
      </c>
      <c r="D846" s="54" t="n">
        <v>2</v>
      </c>
      <c r="E846" s="55" t="n">
        <v>6.9</v>
      </c>
      <c r="F846" s="56" t="n">
        <v>0</v>
      </c>
      <c r="G846" s="57" t="n">
        <f aca="false">D846*E846</f>
        <v>13.8</v>
      </c>
      <c r="H846" s="57" t="n">
        <f aca="false">G846*(1-F846)</f>
        <v>13.8</v>
      </c>
      <c r="I846" s="1" t="n">
        <f aca="false">MONTH(A846)</f>
        <v>6</v>
      </c>
      <c r="J846" s="57" t="n">
        <f aca="false">D846*INDEX(Справочник!$E$5:$E$16,MATCH(C846,Справочник!$A$5:$A$16,0))</f>
        <v>4.6</v>
      </c>
      <c r="K846" s="57" t="n">
        <f aca="false">D846*INDEX(Справочник!$F$5:$F$16,MATCH(C846,Справочник!$A$5:$A$16,0))</f>
        <v>1.4</v>
      </c>
    </row>
    <row r="847" customFormat="false" ht="15" hidden="false" customHeight="false" outlineLevel="0" collapsed="false">
      <c r="A847" s="53" t="n">
        <v>45823</v>
      </c>
      <c r="B847" s="54" t="s">
        <v>685</v>
      </c>
      <c r="C847" s="54" t="s">
        <v>85</v>
      </c>
      <c r="D847" s="54" t="n">
        <v>1</v>
      </c>
      <c r="E847" s="55" t="n">
        <v>6.9</v>
      </c>
      <c r="F847" s="56" t="n">
        <v>0</v>
      </c>
      <c r="G847" s="57" t="n">
        <f aca="false">D847*E847</f>
        <v>6.9</v>
      </c>
      <c r="H847" s="57" t="n">
        <f aca="false">G847*(1-F847)</f>
        <v>6.9</v>
      </c>
      <c r="I847" s="1" t="n">
        <f aca="false">MONTH(A847)</f>
        <v>6</v>
      </c>
      <c r="J847" s="57" t="n">
        <f aca="false">D847*INDEX(Справочник!$E$5:$E$16,MATCH(C847,Справочник!$A$5:$A$16,0))</f>
        <v>2.3</v>
      </c>
      <c r="K847" s="57" t="n">
        <f aca="false">D847*INDEX(Справочник!$F$5:$F$16,MATCH(C847,Справочник!$A$5:$A$16,0))</f>
        <v>0.7</v>
      </c>
    </row>
    <row r="848" customFormat="false" ht="15" hidden="false" customHeight="false" outlineLevel="0" collapsed="false">
      <c r="A848" s="53" t="n">
        <v>45823</v>
      </c>
      <c r="B848" s="54" t="s">
        <v>686</v>
      </c>
      <c r="C848" s="54" t="s">
        <v>80</v>
      </c>
      <c r="D848" s="54" t="n">
        <v>1</v>
      </c>
      <c r="E848" s="55" t="n">
        <v>9.9</v>
      </c>
      <c r="F848" s="56" t="n">
        <v>0</v>
      </c>
      <c r="G848" s="57" t="n">
        <f aca="false">D848*E848</f>
        <v>9.9</v>
      </c>
      <c r="H848" s="57" t="n">
        <f aca="false">G848*(1-F848)</f>
        <v>9.9</v>
      </c>
      <c r="I848" s="1" t="n">
        <f aca="false">MONTH(A848)</f>
        <v>6</v>
      </c>
      <c r="J848" s="57" t="n">
        <f aca="false">D848*INDEX(Справочник!$E$5:$E$16,MATCH(C848,Справочник!$A$5:$A$16,0))</f>
        <v>4.2</v>
      </c>
      <c r="K848" s="57" t="n">
        <f aca="false">D848*INDEX(Справочник!$F$5:$F$16,MATCH(C848,Справочник!$A$5:$A$16,0))</f>
        <v>0.9</v>
      </c>
    </row>
    <row r="849" customFormat="false" ht="15" hidden="false" customHeight="false" outlineLevel="0" collapsed="false">
      <c r="A849" s="53" t="n">
        <v>45823</v>
      </c>
      <c r="B849" s="54" t="s">
        <v>687</v>
      </c>
      <c r="C849" s="54" t="s">
        <v>82</v>
      </c>
      <c r="D849" s="54" t="n">
        <v>1</v>
      </c>
      <c r="E849" s="55" t="n">
        <v>32</v>
      </c>
      <c r="F849" s="56" t="n">
        <v>0</v>
      </c>
      <c r="G849" s="57" t="n">
        <f aca="false">D849*E849</f>
        <v>32</v>
      </c>
      <c r="H849" s="57" t="n">
        <f aca="false">G849*(1-F849)</f>
        <v>32</v>
      </c>
      <c r="I849" s="1" t="n">
        <f aca="false">MONTH(A849)</f>
        <v>6</v>
      </c>
      <c r="J849" s="57" t="n">
        <f aca="false">D849*INDEX(Справочник!$E$5:$E$16,MATCH(C849,Справочник!$A$5:$A$16,0))</f>
        <v>16.5</v>
      </c>
      <c r="K849" s="57" t="n">
        <f aca="false">D849*INDEX(Справочник!$F$5:$F$16,MATCH(C849,Справочник!$A$5:$A$16,0))</f>
        <v>2.4</v>
      </c>
    </row>
    <row r="850" customFormat="false" ht="15" hidden="false" customHeight="false" outlineLevel="0" collapsed="false">
      <c r="A850" s="53" t="n">
        <v>45823</v>
      </c>
      <c r="B850" s="54" t="s">
        <v>687</v>
      </c>
      <c r="C850" s="54" t="s">
        <v>80</v>
      </c>
      <c r="D850" s="54" t="n">
        <v>2</v>
      </c>
      <c r="E850" s="55" t="n">
        <v>9.9</v>
      </c>
      <c r="F850" s="56" t="n">
        <v>0</v>
      </c>
      <c r="G850" s="57" t="n">
        <f aca="false">D850*E850</f>
        <v>19.8</v>
      </c>
      <c r="H850" s="57" t="n">
        <f aca="false">G850*(1-F850)</f>
        <v>19.8</v>
      </c>
      <c r="I850" s="1" t="n">
        <f aca="false">MONTH(A850)</f>
        <v>6</v>
      </c>
      <c r="J850" s="57" t="n">
        <f aca="false">D850*INDEX(Справочник!$E$5:$E$16,MATCH(C850,Справочник!$A$5:$A$16,0))</f>
        <v>8.4</v>
      </c>
      <c r="K850" s="57" t="n">
        <f aca="false">D850*INDEX(Справочник!$F$5:$F$16,MATCH(C850,Справочник!$A$5:$A$16,0))</f>
        <v>1.8</v>
      </c>
    </row>
    <row r="851" customFormat="false" ht="15" hidden="false" customHeight="false" outlineLevel="0" collapsed="false">
      <c r="A851" s="53" t="n">
        <v>45824</v>
      </c>
      <c r="B851" s="54" t="s">
        <v>688</v>
      </c>
      <c r="C851" s="54" t="s">
        <v>89</v>
      </c>
      <c r="D851" s="54" t="n">
        <v>1</v>
      </c>
      <c r="E851" s="55" t="n">
        <v>24</v>
      </c>
      <c r="F851" s="56" t="n">
        <v>0</v>
      </c>
      <c r="G851" s="57" t="n">
        <f aca="false">D851*E851</f>
        <v>24</v>
      </c>
      <c r="H851" s="57" t="n">
        <f aca="false">G851*(1-F851)</f>
        <v>24</v>
      </c>
      <c r="I851" s="1" t="n">
        <f aca="false">MONTH(A851)</f>
        <v>6</v>
      </c>
      <c r="J851" s="57" t="n">
        <f aca="false">D851*INDEX(Справочник!$E$5:$E$16,MATCH(C851,Справочник!$A$5:$A$16,0))</f>
        <v>13.5</v>
      </c>
      <c r="K851" s="57" t="n">
        <f aca="false">D851*INDEX(Справочник!$F$5:$F$16,MATCH(C851,Справочник!$A$5:$A$16,0))</f>
        <v>3.8</v>
      </c>
    </row>
    <row r="852" customFormat="false" ht="15" hidden="false" customHeight="false" outlineLevel="0" collapsed="false">
      <c r="A852" s="53" t="n">
        <v>45824</v>
      </c>
      <c r="B852" s="54" t="s">
        <v>689</v>
      </c>
      <c r="C852" s="54" t="s">
        <v>83</v>
      </c>
      <c r="D852" s="54" t="n">
        <v>1</v>
      </c>
      <c r="E852" s="55" t="n">
        <v>11.5</v>
      </c>
      <c r="F852" s="56" t="n">
        <v>0</v>
      </c>
      <c r="G852" s="57" t="n">
        <f aca="false">D852*E852</f>
        <v>11.5</v>
      </c>
      <c r="H852" s="57" t="n">
        <f aca="false">G852*(1-F852)</f>
        <v>11.5</v>
      </c>
      <c r="I852" s="1" t="n">
        <f aca="false">MONTH(A852)</f>
        <v>6</v>
      </c>
      <c r="J852" s="57" t="n">
        <f aca="false">D852*INDEX(Справочник!$E$5:$E$16,MATCH(C852,Справочник!$A$5:$A$16,0))</f>
        <v>5.1</v>
      </c>
      <c r="K852" s="57" t="n">
        <f aca="false">D852*INDEX(Справочник!$F$5:$F$16,MATCH(C852,Справочник!$A$5:$A$16,0))</f>
        <v>0.9</v>
      </c>
    </row>
    <row r="853" customFormat="false" ht="15" hidden="false" customHeight="false" outlineLevel="0" collapsed="false">
      <c r="A853" s="53" t="n">
        <v>45824</v>
      </c>
      <c r="B853" s="54" t="s">
        <v>690</v>
      </c>
      <c r="C853" s="54" t="s">
        <v>89</v>
      </c>
      <c r="D853" s="54" t="n">
        <v>1</v>
      </c>
      <c r="E853" s="55" t="n">
        <v>24</v>
      </c>
      <c r="F853" s="56" t="n">
        <v>0</v>
      </c>
      <c r="G853" s="57" t="n">
        <f aca="false">D853*E853</f>
        <v>24</v>
      </c>
      <c r="H853" s="57" t="n">
        <f aca="false">G853*(1-F853)</f>
        <v>24</v>
      </c>
      <c r="I853" s="1" t="n">
        <f aca="false">MONTH(A853)</f>
        <v>6</v>
      </c>
      <c r="J853" s="57" t="n">
        <f aca="false">D853*INDEX(Справочник!$E$5:$E$16,MATCH(C853,Справочник!$A$5:$A$16,0))</f>
        <v>13.5</v>
      </c>
      <c r="K853" s="57" t="n">
        <f aca="false">D853*INDEX(Справочник!$F$5:$F$16,MATCH(C853,Справочник!$A$5:$A$16,0))</f>
        <v>3.8</v>
      </c>
    </row>
    <row r="854" customFormat="false" ht="15" hidden="false" customHeight="false" outlineLevel="0" collapsed="false">
      <c r="A854" s="53" t="n">
        <v>45824</v>
      </c>
      <c r="B854" s="54" t="s">
        <v>690</v>
      </c>
      <c r="C854" s="54" t="s">
        <v>80</v>
      </c>
      <c r="D854" s="54" t="n">
        <v>1</v>
      </c>
      <c r="E854" s="55" t="n">
        <v>9.9</v>
      </c>
      <c r="F854" s="56" t="n">
        <v>0</v>
      </c>
      <c r="G854" s="57" t="n">
        <f aca="false">D854*E854</f>
        <v>9.9</v>
      </c>
      <c r="H854" s="57" t="n">
        <f aca="false">G854*(1-F854)</f>
        <v>9.9</v>
      </c>
      <c r="I854" s="1" t="n">
        <f aca="false">MONTH(A854)</f>
        <v>6</v>
      </c>
      <c r="J854" s="57" t="n">
        <f aca="false">D854*INDEX(Справочник!$E$5:$E$16,MATCH(C854,Справочник!$A$5:$A$16,0))</f>
        <v>4.2</v>
      </c>
      <c r="K854" s="57" t="n">
        <f aca="false">D854*INDEX(Справочник!$F$5:$F$16,MATCH(C854,Справочник!$A$5:$A$16,0))</f>
        <v>0.9</v>
      </c>
    </row>
    <row r="855" customFormat="false" ht="15" hidden="false" customHeight="false" outlineLevel="0" collapsed="false">
      <c r="A855" s="53" t="n">
        <v>45824</v>
      </c>
      <c r="B855" s="54" t="s">
        <v>691</v>
      </c>
      <c r="C855" s="54" t="s">
        <v>84</v>
      </c>
      <c r="D855" s="54" t="n">
        <v>1</v>
      </c>
      <c r="E855" s="55" t="n">
        <v>10.5</v>
      </c>
      <c r="F855" s="56" t="n">
        <v>0</v>
      </c>
      <c r="G855" s="57" t="n">
        <f aca="false">D855*E855</f>
        <v>10.5</v>
      </c>
      <c r="H855" s="57" t="n">
        <f aca="false">G855*(1-F855)</f>
        <v>10.5</v>
      </c>
      <c r="I855" s="1" t="n">
        <f aca="false">MONTH(A855)</f>
        <v>6</v>
      </c>
      <c r="J855" s="57" t="n">
        <f aca="false">D855*INDEX(Справочник!$E$5:$E$16,MATCH(C855,Справочник!$A$5:$A$16,0))</f>
        <v>4.7</v>
      </c>
      <c r="K855" s="57" t="n">
        <f aca="false">D855*INDEX(Справочник!$F$5:$F$16,MATCH(C855,Справочник!$A$5:$A$16,0))</f>
        <v>0.9</v>
      </c>
    </row>
    <row r="856" customFormat="false" ht="15" hidden="false" customHeight="false" outlineLevel="0" collapsed="false">
      <c r="A856" s="53" t="n">
        <v>45825</v>
      </c>
      <c r="B856" s="54" t="s">
        <v>692</v>
      </c>
      <c r="C856" s="54" t="s">
        <v>84</v>
      </c>
      <c r="D856" s="54" t="n">
        <v>1</v>
      </c>
      <c r="E856" s="55" t="n">
        <v>10.5</v>
      </c>
      <c r="F856" s="56" t="n">
        <v>0</v>
      </c>
      <c r="G856" s="57" t="n">
        <f aca="false">D856*E856</f>
        <v>10.5</v>
      </c>
      <c r="H856" s="57" t="n">
        <f aca="false">G856*(1-F856)</f>
        <v>10.5</v>
      </c>
      <c r="I856" s="1" t="n">
        <f aca="false">MONTH(A856)</f>
        <v>6</v>
      </c>
      <c r="J856" s="57" t="n">
        <f aca="false">D856*INDEX(Справочник!$E$5:$E$16,MATCH(C856,Справочник!$A$5:$A$16,0))</f>
        <v>4.7</v>
      </c>
      <c r="K856" s="57" t="n">
        <f aca="false">D856*INDEX(Справочник!$F$5:$F$16,MATCH(C856,Справочник!$A$5:$A$16,0))</f>
        <v>0.9</v>
      </c>
    </row>
    <row r="857" customFormat="false" ht="15" hidden="false" customHeight="false" outlineLevel="0" collapsed="false">
      <c r="A857" s="53" t="n">
        <v>45825</v>
      </c>
      <c r="B857" s="54" t="s">
        <v>692</v>
      </c>
      <c r="C857" s="54" t="s">
        <v>91</v>
      </c>
      <c r="D857" s="54" t="n">
        <v>1</v>
      </c>
      <c r="E857" s="55" t="n">
        <v>28</v>
      </c>
      <c r="F857" s="56" t="n">
        <v>0.2</v>
      </c>
      <c r="G857" s="57" t="n">
        <f aca="false">D857*E857</f>
        <v>28</v>
      </c>
      <c r="H857" s="57" t="n">
        <f aca="false">G857*(1-F857)</f>
        <v>22.4</v>
      </c>
      <c r="I857" s="1" t="n">
        <f aca="false">MONTH(A857)</f>
        <v>6</v>
      </c>
      <c r="J857" s="57" t="n">
        <f aca="false">D857*INDEX(Справочник!$E$5:$E$16,MATCH(C857,Справочник!$A$5:$A$16,0))</f>
        <v>17.4</v>
      </c>
      <c r="K857" s="57" t="n">
        <f aca="false">D857*INDEX(Справочник!$F$5:$F$16,MATCH(C857,Справочник!$A$5:$A$16,0))</f>
        <v>7.9</v>
      </c>
    </row>
    <row r="858" customFormat="false" ht="15" hidden="false" customHeight="false" outlineLevel="0" collapsed="false">
      <c r="A858" s="53" t="n">
        <v>45825</v>
      </c>
      <c r="B858" s="54" t="s">
        <v>693</v>
      </c>
      <c r="C858" s="54" t="s">
        <v>84</v>
      </c>
      <c r="D858" s="54" t="n">
        <v>1</v>
      </c>
      <c r="E858" s="55" t="n">
        <v>10.5</v>
      </c>
      <c r="F858" s="56" t="n">
        <v>0</v>
      </c>
      <c r="G858" s="57" t="n">
        <f aca="false">D858*E858</f>
        <v>10.5</v>
      </c>
      <c r="H858" s="57" t="n">
        <f aca="false">G858*(1-F858)</f>
        <v>10.5</v>
      </c>
      <c r="I858" s="1" t="n">
        <f aca="false">MONTH(A858)</f>
        <v>6</v>
      </c>
      <c r="J858" s="57" t="n">
        <f aca="false">D858*INDEX(Справочник!$E$5:$E$16,MATCH(C858,Справочник!$A$5:$A$16,0))</f>
        <v>4.7</v>
      </c>
      <c r="K858" s="57" t="n">
        <f aca="false">D858*INDEX(Справочник!$F$5:$F$16,MATCH(C858,Справочник!$A$5:$A$16,0))</f>
        <v>0.9</v>
      </c>
    </row>
    <row r="859" customFormat="false" ht="15" hidden="false" customHeight="false" outlineLevel="0" collapsed="false">
      <c r="A859" s="53" t="n">
        <v>45826</v>
      </c>
      <c r="B859" s="54" t="s">
        <v>694</v>
      </c>
      <c r="C859" s="54" t="s">
        <v>86</v>
      </c>
      <c r="D859" s="54" t="n">
        <v>1</v>
      </c>
      <c r="E859" s="55" t="n">
        <v>7.5</v>
      </c>
      <c r="F859" s="56" t="n">
        <v>0</v>
      </c>
      <c r="G859" s="57" t="n">
        <f aca="false">D859*E859</f>
        <v>7.5</v>
      </c>
      <c r="H859" s="57" t="n">
        <f aca="false">G859*(1-F859)</f>
        <v>7.5</v>
      </c>
      <c r="I859" s="1" t="n">
        <f aca="false">MONTH(A859)</f>
        <v>6</v>
      </c>
      <c r="J859" s="57" t="n">
        <f aca="false">D859*INDEX(Справочник!$E$5:$E$16,MATCH(C859,Справочник!$A$5:$A$16,0))</f>
        <v>2.6</v>
      </c>
      <c r="K859" s="57" t="n">
        <f aca="false">D859*INDEX(Справочник!$F$5:$F$16,MATCH(C859,Справочник!$A$5:$A$16,0))</f>
        <v>0.7</v>
      </c>
    </row>
    <row r="860" customFormat="false" ht="15" hidden="false" customHeight="false" outlineLevel="0" collapsed="false">
      <c r="A860" s="53" t="n">
        <v>45826</v>
      </c>
      <c r="B860" s="54" t="s">
        <v>695</v>
      </c>
      <c r="C860" s="54" t="s">
        <v>83</v>
      </c>
      <c r="D860" s="54" t="n">
        <v>2</v>
      </c>
      <c r="E860" s="55" t="n">
        <v>11.5</v>
      </c>
      <c r="F860" s="56" t="n">
        <v>0</v>
      </c>
      <c r="G860" s="57" t="n">
        <f aca="false">D860*E860</f>
        <v>23</v>
      </c>
      <c r="H860" s="57" t="n">
        <f aca="false">G860*(1-F860)</f>
        <v>23</v>
      </c>
      <c r="I860" s="1" t="n">
        <f aca="false">MONTH(A860)</f>
        <v>6</v>
      </c>
      <c r="J860" s="57" t="n">
        <f aca="false">D860*INDEX(Справочник!$E$5:$E$16,MATCH(C860,Справочник!$A$5:$A$16,0))</f>
        <v>10.2</v>
      </c>
      <c r="K860" s="57" t="n">
        <f aca="false">D860*INDEX(Справочник!$F$5:$F$16,MATCH(C860,Справочник!$A$5:$A$16,0))</f>
        <v>1.8</v>
      </c>
    </row>
    <row r="861" customFormat="false" ht="15" hidden="false" customHeight="false" outlineLevel="0" collapsed="false">
      <c r="A861" s="53" t="n">
        <v>45826</v>
      </c>
      <c r="B861" s="54" t="s">
        <v>696</v>
      </c>
      <c r="C861" s="54" t="s">
        <v>85</v>
      </c>
      <c r="D861" s="54" t="n">
        <v>2</v>
      </c>
      <c r="E861" s="55" t="n">
        <v>6.9</v>
      </c>
      <c r="F861" s="56" t="n">
        <v>0</v>
      </c>
      <c r="G861" s="57" t="n">
        <f aca="false">D861*E861</f>
        <v>13.8</v>
      </c>
      <c r="H861" s="57" t="n">
        <f aca="false">G861*(1-F861)</f>
        <v>13.8</v>
      </c>
      <c r="I861" s="1" t="n">
        <f aca="false">MONTH(A861)</f>
        <v>6</v>
      </c>
      <c r="J861" s="57" t="n">
        <f aca="false">D861*INDEX(Справочник!$E$5:$E$16,MATCH(C861,Справочник!$A$5:$A$16,0))</f>
        <v>4.6</v>
      </c>
      <c r="K861" s="57" t="n">
        <f aca="false">D861*INDEX(Справочник!$F$5:$F$16,MATCH(C861,Справочник!$A$5:$A$16,0))</f>
        <v>1.4</v>
      </c>
    </row>
    <row r="862" customFormat="false" ht="15" hidden="false" customHeight="false" outlineLevel="0" collapsed="false">
      <c r="A862" s="53" t="n">
        <v>45826</v>
      </c>
      <c r="B862" s="54" t="s">
        <v>696</v>
      </c>
      <c r="C862" s="54" t="s">
        <v>84</v>
      </c>
      <c r="D862" s="54" t="n">
        <v>2</v>
      </c>
      <c r="E862" s="55" t="n">
        <v>10.5</v>
      </c>
      <c r="F862" s="56" t="n">
        <v>0</v>
      </c>
      <c r="G862" s="57" t="n">
        <f aca="false">D862*E862</f>
        <v>21</v>
      </c>
      <c r="H862" s="57" t="n">
        <f aca="false">G862*(1-F862)</f>
        <v>21</v>
      </c>
      <c r="I862" s="1" t="n">
        <f aca="false">MONTH(A862)</f>
        <v>6</v>
      </c>
      <c r="J862" s="57" t="n">
        <f aca="false">D862*INDEX(Справочник!$E$5:$E$16,MATCH(C862,Справочник!$A$5:$A$16,0))</f>
        <v>9.4</v>
      </c>
      <c r="K862" s="57" t="n">
        <f aca="false">D862*INDEX(Справочник!$F$5:$F$16,MATCH(C862,Справочник!$A$5:$A$16,0))</f>
        <v>1.8</v>
      </c>
    </row>
    <row r="863" customFormat="false" ht="15" hidden="false" customHeight="false" outlineLevel="0" collapsed="false">
      <c r="A863" s="53" t="n">
        <v>45827</v>
      </c>
      <c r="B863" s="54" t="s">
        <v>697</v>
      </c>
      <c r="C863" s="54" t="s">
        <v>85</v>
      </c>
      <c r="D863" s="54" t="n">
        <v>2</v>
      </c>
      <c r="E863" s="55" t="n">
        <v>6.9</v>
      </c>
      <c r="F863" s="56" t="n">
        <v>0</v>
      </c>
      <c r="G863" s="57" t="n">
        <f aca="false">D863*E863</f>
        <v>13.8</v>
      </c>
      <c r="H863" s="57" t="n">
        <f aca="false">G863*(1-F863)</f>
        <v>13.8</v>
      </c>
      <c r="I863" s="1" t="n">
        <f aca="false">MONTH(A863)</f>
        <v>6</v>
      </c>
      <c r="J863" s="57" t="n">
        <f aca="false">D863*INDEX(Справочник!$E$5:$E$16,MATCH(C863,Справочник!$A$5:$A$16,0))</f>
        <v>4.6</v>
      </c>
      <c r="K863" s="57" t="n">
        <f aca="false">D863*INDEX(Справочник!$F$5:$F$16,MATCH(C863,Справочник!$A$5:$A$16,0))</f>
        <v>1.4</v>
      </c>
    </row>
    <row r="864" customFormat="false" ht="15" hidden="false" customHeight="false" outlineLevel="0" collapsed="false">
      <c r="A864" s="53" t="n">
        <v>45827</v>
      </c>
      <c r="B864" s="54" t="s">
        <v>697</v>
      </c>
      <c r="C864" s="54" t="s">
        <v>86</v>
      </c>
      <c r="D864" s="54" t="n">
        <v>2</v>
      </c>
      <c r="E864" s="55" t="n">
        <v>7.5</v>
      </c>
      <c r="F864" s="56" t="n">
        <v>0</v>
      </c>
      <c r="G864" s="57" t="n">
        <f aca="false">D864*E864</f>
        <v>15</v>
      </c>
      <c r="H864" s="57" t="n">
        <f aca="false">G864*(1-F864)</f>
        <v>15</v>
      </c>
      <c r="I864" s="1" t="n">
        <f aca="false">MONTH(A864)</f>
        <v>6</v>
      </c>
      <c r="J864" s="57" t="n">
        <f aca="false">D864*INDEX(Справочник!$E$5:$E$16,MATCH(C864,Справочник!$A$5:$A$16,0))</f>
        <v>5.2</v>
      </c>
      <c r="K864" s="57" t="n">
        <f aca="false">D864*INDEX(Справочник!$F$5:$F$16,MATCH(C864,Справочник!$A$5:$A$16,0))</f>
        <v>1.4</v>
      </c>
    </row>
    <row r="865" customFormat="false" ht="15" hidden="false" customHeight="false" outlineLevel="0" collapsed="false">
      <c r="A865" s="53" t="n">
        <v>45827</v>
      </c>
      <c r="B865" s="54" t="s">
        <v>698</v>
      </c>
      <c r="C865" s="54" t="s">
        <v>84</v>
      </c>
      <c r="D865" s="54" t="n">
        <v>1</v>
      </c>
      <c r="E865" s="55" t="n">
        <v>10.5</v>
      </c>
      <c r="F865" s="56" t="n">
        <v>0</v>
      </c>
      <c r="G865" s="57" t="n">
        <f aca="false">D865*E865</f>
        <v>10.5</v>
      </c>
      <c r="H865" s="57" t="n">
        <f aca="false">G865*(1-F865)</f>
        <v>10.5</v>
      </c>
      <c r="I865" s="1" t="n">
        <f aca="false">MONTH(A865)</f>
        <v>6</v>
      </c>
      <c r="J865" s="57" t="n">
        <f aca="false">D865*INDEX(Справочник!$E$5:$E$16,MATCH(C865,Справочник!$A$5:$A$16,0))</f>
        <v>4.7</v>
      </c>
      <c r="K865" s="57" t="n">
        <f aca="false">D865*INDEX(Справочник!$F$5:$F$16,MATCH(C865,Справочник!$A$5:$A$16,0))</f>
        <v>0.9</v>
      </c>
    </row>
    <row r="866" customFormat="false" ht="15" hidden="false" customHeight="false" outlineLevel="0" collapsed="false">
      <c r="A866" s="53" t="n">
        <v>45828</v>
      </c>
      <c r="B866" s="54" t="s">
        <v>699</v>
      </c>
      <c r="C866" s="54" t="s">
        <v>80</v>
      </c>
      <c r="D866" s="54" t="n">
        <v>1</v>
      </c>
      <c r="E866" s="55" t="n">
        <v>9.9</v>
      </c>
      <c r="F866" s="56" t="n">
        <v>0</v>
      </c>
      <c r="G866" s="57" t="n">
        <f aca="false">D866*E866</f>
        <v>9.9</v>
      </c>
      <c r="H866" s="57" t="n">
        <f aca="false">G866*(1-F866)</f>
        <v>9.9</v>
      </c>
      <c r="I866" s="1" t="n">
        <f aca="false">MONTH(A866)</f>
        <v>6</v>
      </c>
      <c r="J866" s="57" t="n">
        <f aca="false">D866*INDEX(Справочник!$E$5:$E$16,MATCH(C866,Справочник!$A$5:$A$16,0))</f>
        <v>4.2</v>
      </c>
      <c r="K866" s="57" t="n">
        <f aca="false">D866*INDEX(Справочник!$F$5:$F$16,MATCH(C866,Справочник!$A$5:$A$16,0))</f>
        <v>0.9</v>
      </c>
    </row>
    <row r="867" customFormat="false" ht="15" hidden="false" customHeight="false" outlineLevel="0" collapsed="false">
      <c r="A867" s="53" t="n">
        <v>45828</v>
      </c>
      <c r="B867" s="54" t="s">
        <v>700</v>
      </c>
      <c r="C867" s="54" t="s">
        <v>80</v>
      </c>
      <c r="D867" s="54" t="n">
        <v>1</v>
      </c>
      <c r="E867" s="55" t="n">
        <v>9.9</v>
      </c>
      <c r="F867" s="56" t="n">
        <v>0</v>
      </c>
      <c r="G867" s="57" t="n">
        <f aca="false">D867*E867</f>
        <v>9.9</v>
      </c>
      <c r="H867" s="57" t="n">
        <f aca="false">G867*(1-F867)</f>
        <v>9.9</v>
      </c>
      <c r="I867" s="1" t="n">
        <f aca="false">MONTH(A867)</f>
        <v>6</v>
      </c>
      <c r="J867" s="57" t="n">
        <f aca="false">D867*INDEX(Справочник!$E$5:$E$16,MATCH(C867,Справочник!$A$5:$A$16,0))</f>
        <v>4.2</v>
      </c>
      <c r="K867" s="57" t="n">
        <f aca="false">D867*INDEX(Справочник!$F$5:$F$16,MATCH(C867,Справочник!$A$5:$A$16,0))</f>
        <v>0.9</v>
      </c>
    </row>
    <row r="868" customFormat="false" ht="15" hidden="false" customHeight="false" outlineLevel="0" collapsed="false">
      <c r="A868" s="53" t="n">
        <v>45828</v>
      </c>
      <c r="B868" s="54" t="s">
        <v>701</v>
      </c>
      <c r="C868" s="54" t="s">
        <v>80</v>
      </c>
      <c r="D868" s="54" t="n">
        <v>3</v>
      </c>
      <c r="E868" s="55" t="n">
        <v>9.9</v>
      </c>
      <c r="F868" s="56" t="n">
        <v>0</v>
      </c>
      <c r="G868" s="57" t="n">
        <f aca="false">D868*E868</f>
        <v>29.7</v>
      </c>
      <c r="H868" s="57" t="n">
        <f aca="false">G868*(1-F868)</f>
        <v>29.7</v>
      </c>
      <c r="I868" s="1" t="n">
        <f aca="false">MONTH(A868)</f>
        <v>6</v>
      </c>
      <c r="J868" s="57" t="n">
        <f aca="false">D868*INDEX(Справочник!$E$5:$E$16,MATCH(C868,Справочник!$A$5:$A$16,0))</f>
        <v>12.6</v>
      </c>
      <c r="K868" s="57" t="n">
        <f aca="false">D868*INDEX(Справочник!$F$5:$F$16,MATCH(C868,Справочник!$A$5:$A$16,0))</f>
        <v>2.7</v>
      </c>
    </row>
    <row r="869" customFormat="false" ht="15" hidden="false" customHeight="false" outlineLevel="0" collapsed="false">
      <c r="A869" s="53" t="n">
        <v>45828</v>
      </c>
      <c r="B869" s="54" t="s">
        <v>702</v>
      </c>
      <c r="C869" s="54" t="s">
        <v>85</v>
      </c>
      <c r="D869" s="54" t="n">
        <v>1</v>
      </c>
      <c r="E869" s="55" t="n">
        <v>6.9</v>
      </c>
      <c r="F869" s="56" t="n">
        <v>0</v>
      </c>
      <c r="G869" s="57" t="n">
        <f aca="false">D869*E869</f>
        <v>6.9</v>
      </c>
      <c r="H869" s="57" t="n">
        <f aca="false">G869*(1-F869)</f>
        <v>6.9</v>
      </c>
      <c r="I869" s="1" t="n">
        <f aca="false">MONTH(A869)</f>
        <v>6</v>
      </c>
      <c r="J869" s="57" t="n">
        <f aca="false">D869*INDEX(Справочник!$E$5:$E$16,MATCH(C869,Справочник!$A$5:$A$16,0))</f>
        <v>2.3</v>
      </c>
      <c r="K869" s="57" t="n">
        <f aca="false">D869*INDEX(Справочник!$F$5:$F$16,MATCH(C869,Справочник!$A$5:$A$16,0))</f>
        <v>0.7</v>
      </c>
    </row>
    <row r="870" customFormat="false" ht="15" hidden="false" customHeight="false" outlineLevel="0" collapsed="false">
      <c r="A870" s="53" t="n">
        <v>45828</v>
      </c>
      <c r="B870" s="54" t="s">
        <v>702</v>
      </c>
      <c r="C870" s="54" t="s">
        <v>80</v>
      </c>
      <c r="D870" s="54" t="n">
        <v>1</v>
      </c>
      <c r="E870" s="55" t="n">
        <v>9.9</v>
      </c>
      <c r="F870" s="56" t="n">
        <v>0</v>
      </c>
      <c r="G870" s="57" t="n">
        <f aca="false">D870*E870</f>
        <v>9.9</v>
      </c>
      <c r="H870" s="57" t="n">
        <f aca="false">G870*(1-F870)</f>
        <v>9.9</v>
      </c>
      <c r="I870" s="1" t="n">
        <f aca="false">MONTH(A870)</f>
        <v>6</v>
      </c>
      <c r="J870" s="57" t="n">
        <f aca="false">D870*INDEX(Справочник!$E$5:$E$16,MATCH(C870,Справочник!$A$5:$A$16,0))</f>
        <v>4.2</v>
      </c>
      <c r="K870" s="57" t="n">
        <f aca="false">D870*INDEX(Справочник!$F$5:$F$16,MATCH(C870,Справочник!$A$5:$A$16,0))</f>
        <v>0.9</v>
      </c>
    </row>
    <row r="871" customFormat="false" ht="15" hidden="false" customHeight="false" outlineLevel="0" collapsed="false">
      <c r="A871" s="53" t="n">
        <v>45828</v>
      </c>
      <c r="B871" s="54" t="s">
        <v>703</v>
      </c>
      <c r="C871" s="54" t="s">
        <v>83</v>
      </c>
      <c r="D871" s="54" t="n">
        <v>1</v>
      </c>
      <c r="E871" s="55" t="n">
        <v>11.5</v>
      </c>
      <c r="F871" s="56" t="n">
        <v>0</v>
      </c>
      <c r="G871" s="57" t="n">
        <f aca="false">D871*E871</f>
        <v>11.5</v>
      </c>
      <c r="H871" s="57" t="n">
        <f aca="false">G871*(1-F871)</f>
        <v>11.5</v>
      </c>
      <c r="I871" s="1" t="n">
        <f aca="false">MONTH(A871)</f>
        <v>6</v>
      </c>
      <c r="J871" s="57" t="n">
        <f aca="false">D871*INDEX(Справочник!$E$5:$E$16,MATCH(C871,Справочник!$A$5:$A$16,0))</f>
        <v>5.1</v>
      </c>
      <c r="K871" s="57" t="n">
        <f aca="false">D871*INDEX(Справочник!$F$5:$F$16,MATCH(C871,Справочник!$A$5:$A$16,0))</f>
        <v>0.9</v>
      </c>
    </row>
    <row r="872" customFormat="false" ht="15" hidden="false" customHeight="false" outlineLevel="0" collapsed="false">
      <c r="A872" s="53" t="n">
        <v>45828</v>
      </c>
      <c r="B872" s="54" t="s">
        <v>704</v>
      </c>
      <c r="C872" s="54" t="s">
        <v>85</v>
      </c>
      <c r="D872" s="54" t="n">
        <v>1</v>
      </c>
      <c r="E872" s="55" t="n">
        <v>6.9</v>
      </c>
      <c r="F872" s="56" t="n">
        <v>0</v>
      </c>
      <c r="G872" s="57" t="n">
        <f aca="false">D872*E872</f>
        <v>6.9</v>
      </c>
      <c r="H872" s="57" t="n">
        <f aca="false">G872*(1-F872)</f>
        <v>6.9</v>
      </c>
      <c r="I872" s="1" t="n">
        <f aca="false">MONTH(A872)</f>
        <v>6</v>
      </c>
      <c r="J872" s="57" t="n">
        <f aca="false">D872*INDEX(Справочник!$E$5:$E$16,MATCH(C872,Справочник!$A$5:$A$16,0))</f>
        <v>2.3</v>
      </c>
      <c r="K872" s="57" t="n">
        <f aca="false">D872*INDEX(Справочник!$F$5:$F$16,MATCH(C872,Справочник!$A$5:$A$16,0))</f>
        <v>0.7</v>
      </c>
    </row>
    <row r="873" customFormat="false" ht="15" hidden="false" customHeight="false" outlineLevel="0" collapsed="false">
      <c r="A873" s="53" t="n">
        <v>45828</v>
      </c>
      <c r="B873" s="54" t="s">
        <v>704</v>
      </c>
      <c r="C873" s="54" t="s">
        <v>90</v>
      </c>
      <c r="D873" s="54" t="n">
        <v>1</v>
      </c>
      <c r="E873" s="55" t="n">
        <v>4.5</v>
      </c>
      <c r="F873" s="56" t="n">
        <v>0</v>
      </c>
      <c r="G873" s="57" t="n">
        <f aca="false">D873*E873</f>
        <v>4.5</v>
      </c>
      <c r="H873" s="57" t="n">
        <f aca="false">G873*(1-F873)</f>
        <v>4.5</v>
      </c>
      <c r="I873" s="1" t="n">
        <f aca="false">MONTH(A873)</f>
        <v>6</v>
      </c>
      <c r="J873" s="57" t="n">
        <f aca="false">D873*INDEX(Справочник!$E$5:$E$16,MATCH(C873,Справочник!$A$5:$A$16,0))</f>
        <v>1.6</v>
      </c>
      <c r="K873" s="57" t="n">
        <f aca="false">D873*INDEX(Справочник!$F$5:$F$16,MATCH(C873,Справочник!$A$5:$A$16,0))</f>
        <v>2.9</v>
      </c>
    </row>
    <row r="874" customFormat="false" ht="15" hidden="false" customHeight="false" outlineLevel="0" collapsed="false">
      <c r="A874" s="53" t="n">
        <v>45828</v>
      </c>
      <c r="B874" s="54" t="s">
        <v>704</v>
      </c>
      <c r="C874" s="54" t="s">
        <v>80</v>
      </c>
      <c r="D874" s="54" t="n">
        <v>2</v>
      </c>
      <c r="E874" s="55" t="n">
        <v>9.9</v>
      </c>
      <c r="F874" s="56" t="n">
        <v>0</v>
      </c>
      <c r="G874" s="57" t="n">
        <f aca="false">D874*E874</f>
        <v>19.8</v>
      </c>
      <c r="H874" s="57" t="n">
        <f aca="false">G874*(1-F874)</f>
        <v>19.8</v>
      </c>
      <c r="I874" s="1" t="n">
        <f aca="false">MONTH(A874)</f>
        <v>6</v>
      </c>
      <c r="J874" s="57" t="n">
        <f aca="false">D874*INDEX(Справочник!$E$5:$E$16,MATCH(C874,Справочник!$A$5:$A$16,0))</f>
        <v>8.4</v>
      </c>
      <c r="K874" s="57" t="n">
        <f aca="false">D874*INDEX(Справочник!$F$5:$F$16,MATCH(C874,Справочник!$A$5:$A$16,0))</f>
        <v>1.8</v>
      </c>
    </row>
    <row r="875" customFormat="false" ht="15" hidden="false" customHeight="false" outlineLevel="0" collapsed="false">
      <c r="A875" s="53" t="n">
        <v>45828</v>
      </c>
      <c r="B875" s="54" t="s">
        <v>705</v>
      </c>
      <c r="C875" s="54" t="s">
        <v>80</v>
      </c>
      <c r="D875" s="54" t="n">
        <v>1</v>
      </c>
      <c r="E875" s="55" t="n">
        <v>9.9</v>
      </c>
      <c r="F875" s="56" t="n">
        <v>0</v>
      </c>
      <c r="G875" s="57" t="n">
        <f aca="false">D875*E875</f>
        <v>9.9</v>
      </c>
      <c r="H875" s="57" t="n">
        <f aca="false">G875*(1-F875)</f>
        <v>9.9</v>
      </c>
      <c r="I875" s="1" t="n">
        <f aca="false">MONTH(A875)</f>
        <v>6</v>
      </c>
      <c r="J875" s="57" t="n">
        <f aca="false">D875*INDEX(Справочник!$E$5:$E$16,MATCH(C875,Справочник!$A$5:$A$16,0))</f>
        <v>4.2</v>
      </c>
      <c r="K875" s="57" t="n">
        <f aca="false">D875*INDEX(Справочник!$F$5:$F$16,MATCH(C875,Справочник!$A$5:$A$16,0))</f>
        <v>0.9</v>
      </c>
    </row>
    <row r="876" customFormat="false" ht="15" hidden="false" customHeight="false" outlineLevel="0" collapsed="false">
      <c r="A876" s="53" t="n">
        <v>45829</v>
      </c>
      <c r="B876" s="54" t="s">
        <v>706</v>
      </c>
      <c r="C876" s="54" t="s">
        <v>85</v>
      </c>
      <c r="D876" s="54" t="n">
        <v>1</v>
      </c>
      <c r="E876" s="55" t="n">
        <v>6.9</v>
      </c>
      <c r="F876" s="56" t="n">
        <v>0</v>
      </c>
      <c r="G876" s="57" t="n">
        <f aca="false">D876*E876</f>
        <v>6.9</v>
      </c>
      <c r="H876" s="57" t="n">
        <f aca="false">G876*(1-F876)</f>
        <v>6.9</v>
      </c>
      <c r="I876" s="1" t="n">
        <f aca="false">MONTH(A876)</f>
        <v>6</v>
      </c>
      <c r="J876" s="57" t="n">
        <f aca="false">D876*INDEX(Справочник!$E$5:$E$16,MATCH(C876,Справочник!$A$5:$A$16,0))</f>
        <v>2.3</v>
      </c>
      <c r="K876" s="57" t="n">
        <f aca="false">D876*INDEX(Справочник!$F$5:$F$16,MATCH(C876,Справочник!$A$5:$A$16,0))</f>
        <v>0.7</v>
      </c>
    </row>
    <row r="877" customFormat="false" ht="15" hidden="false" customHeight="false" outlineLevel="0" collapsed="false">
      <c r="A877" s="53" t="n">
        <v>45829</v>
      </c>
      <c r="B877" s="54" t="s">
        <v>707</v>
      </c>
      <c r="C877" s="54" t="s">
        <v>80</v>
      </c>
      <c r="D877" s="54" t="n">
        <v>1</v>
      </c>
      <c r="E877" s="55" t="n">
        <v>9.9</v>
      </c>
      <c r="F877" s="56" t="n">
        <v>0</v>
      </c>
      <c r="G877" s="57" t="n">
        <f aca="false">D877*E877</f>
        <v>9.9</v>
      </c>
      <c r="H877" s="57" t="n">
        <f aca="false">G877*(1-F877)</f>
        <v>9.9</v>
      </c>
      <c r="I877" s="1" t="n">
        <f aca="false">MONTH(A877)</f>
        <v>6</v>
      </c>
      <c r="J877" s="57" t="n">
        <f aca="false">D877*INDEX(Справочник!$E$5:$E$16,MATCH(C877,Справочник!$A$5:$A$16,0))</f>
        <v>4.2</v>
      </c>
      <c r="K877" s="57" t="n">
        <f aca="false">D877*INDEX(Справочник!$F$5:$F$16,MATCH(C877,Справочник!$A$5:$A$16,0))</f>
        <v>0.9</v>
      </c>
    </row>
    <row r="878" customFormat="false" ht="15" hidden="false" customHeight="false" outlineLevel="0" collapsed="false">
      <c r="A878" s="53" t="n">
        <v>45829</v>
      </c>
      <c r="B878" s="54" t="s">
        <v>708</v>
      </c>
      <c r="C878" s="54" t="s">
        <v>86</v>
      </c>
      <c r="D878" s="54" t="n">
        <v>1</v>
      </c>
      <c r="E878" s="55" t="n">
        <v>7.5</v>
      </c>
      <c r="F878" s="56" t="n">
        <v>0</v>
      </c>
      <c r="G878" s="57" t="n">
        <f aca="false">D878*E878</f>
        <v>7.5</v>
      </c>
      <c r="H878" s="57" t="n">
        <f aca="false">G878*(1-F878)</f>
        <v>7.5</v>
      </c>
      <c r="I878" s="1" t="n">
        <f aca="false">MONTH(A878)</f>
        <v>6</v>
      </c>
      <c r="J878" s="57" t="n">
        <f aca="false">D878*INDEX(Справочник!$E$5:$E$16,MATCH(C878,Справочник!$A$5:$A$16,0))</f>
        <v>2.6</v>
      </c>
      <c r="K878" s="57" t="n">
        <f aca="false">D878*INDEX(Справочник!$F$5:$F$16,MATCH(C878,Справочник!$A$5:$A$16,0))</f>
        <v>0.7</v>
      </c>
    </row>
    <row r="879" customFormat="false" ht="15" hidden="false" customHeight="false" outlineLevel="0" collapsed="false">
      <c r="A879" s="53" t="n">
        <v>45829</v>
      </c>
      <c r="B879" s="54" t="s">
        <v>708</v>
      </c>
      <c r="C879" s="54" t="s">
        <v>84</v>
      </c>
      <c r="D879" s="54" t="n">
        <v>1</v>
      </c>
      <c r="E879" s="55" t="n">
        <v>10.5</v>
      </c>
      <c r="F879" s="56" t="n">
        <v>0</v>
      </c>
      <c r="G879" s="57" t="n">
        <f aca="false">D879*E879</f>
        <v>10.5</v>
      </c>
      <c r="H879" s="57" t="n">
        <f aca="false">G879*(1-F879)</f>
        <v>10.5</v>
      </c>
      <c r="I879" s="1" t="n">
        <f aca="false">MONTH(A879)</f>
        <v>6</v>
      </c>
      <c r="J879" s="57" t="n">
        <f aca="false">D879*INDEX(Справочник!$E$5:$E$16,MATCH(C879,Справочник!$A$5:$A$16,0))</f>
        <v>4.7</v>
      </c>
      <c r="K879" s="57" t="n">
        <f aca="false">D879*INDEX(Справочник!$F$5:$F$16,MATCH(C879,Справочник!$A$5:$A$16,0))</f>
        <v>0.9</v>
      </c>
    </row>
    <row r="880" customFormat="false" ht="15" hidden="false" customHeight="false" outlineLevel="0" collapsed="false">
      <c r="A880" s="53" t="n">
        <v>45829</v>
      </c>
      <c r="B880" s="54" t="s">
        <v>709</v>
      </c>
      <c r="C880" s="54" t="s">
        <v>80</v>
      </c>
      <c r="D880" s="54" t="n">
        <v>1</v>
      </c>
      <c r="E880" s="55" t="n">
        <v>9.9</v>
      </c>
      <c r="F880" s="56" t="n">
        <v>0</v>
      </c>
      <c r="G880" s="57" t="n">
        <f aca="false">D880*E880</f>
        <v>9.9</v>
      </c>
      <c r="H880" s="57" t="n">
        <f aca="false">G880*(1-F880)</f>
        <v>9.9</v>
      </c>
      <c r="I880" s="1" t="n">
        <f aca="false">MONTH(A880)</f>
        <v>6</v>
      </c>
      <c r="J880" s="57" t="n">
        <f aca="false">D880*INDEX(Справочник!$E$5:$E$16,MATCH(C880,Справочник!$A$5:$A$16,0))</f>
        <v>4.2</v>
      </c>
      <c r="K880" s="57" t="n">
        <f aca="false">D880*INDEX(Справочник!$F$5:$F$16,MATCH(C880,Справочник!$A$5:$A$16,0))</f>
        <v>0.9</v>
      </c>
    </row>
    <row r="881" customFormat="false" ht="15" hidden="false" customHeight="false" outlineLevel="0" collapsed="false">
      <c r="A881" s="53" t="n">
        <v>45830</v>
      </c>
      <c r="B881" s="54" t="s">
        <v>710</v>
      </c>
      <c r="C881" s="54" t="s">
        <v>86</v>
      </c>
      <c r="D881" s="54" t="n">
        <v>1</v>
      </c>
      <c r="E881" s="55" t="n">
        <v>7.5</v>
      </c>
      <c r="F881" s="56" t="n">
        <v>0</v>
      </c>
      <c r="G881" s="57" t="n">
        <f aca="false">D881*E881</f>
        <v>7.5</v>
      </c>
      <c r="H881" s="57" t="n">
        <f aca="false">G881*(1-F881)</f>
        <v>7.5</v>
      </c>
      <c r="I881" s="1" t="n">
        <f aca="false">MONTH(A881)</f>
        <v>6</v>
      </c>
      <c r="J881" s="57" t="n">
        <f aca="false">D881*INDEX(Справочник!$E$5:$E$16,MATCH(C881,Справочник!$A$5:$A$16,0))</f>
        <v>2.6</v>
      </c>
      <c r="K881" s="57" t="n">
        <f aca="false">D881*INDEX(Справочник!$F$5:$F$16,MATCH(C881,Справочник!$A$5:$A$16,0))</f>
        <v>0.7</v>
      </c>
    </row>
    <row r="882" customFormat="false" ht="15" hidden="false" customHeight="false" outlineLevel="0" collapsed="false">
      <c r="A882" s="53" t="n">
        <v>45830</v>
      </c>
      <c r="B882" s="54" t="s">
        <v>711</v>
      </c>
      <c r="C882" s="54" t="s">
        <v>80</v>
      </c>
      <c r="D882" s="54" t="n">
        <v>2</v>
      </c>
      <c r="E882" s="55" t="n">
        <v>9.9</v>
      </c>
      <c r="F882" s="56" t="n">
        <v>0</v>
      </c>
      <c r="G882" s="57" t="n">
        <f aca="false">D882*E882</f>
        <v>19.8</v>
      </c>
      <c r="H882" s="57" t="n">
        <f aca="false">G882*(1-F882)</f>
        <v>19.8</v>
      </c>
      <c r="I882" s="1" t="n">
        <f aca="false">MONTH(A882)</f>
        <v>6</v>
      </c>
      <c r="J882" s="57" t="n">
        <f aca="false">D882*INDEX(Справочник!$E$5:$E$16,MATCH(C882,Справочник!$A$5:$A$16,0))</f>
        <v>8.4</v>
      </c>
      <c r="K882" s="57" t="n">
        <f aca="false">D882*INDEX(Справочник!$F$5:$F$16,MATCH(C882,Справочник!$A$5:$A$16,0))</f>
        <v>1.8</v>
      </c>
    </row>
    <row r="883" customFormat="false" ht="15" hidden="false" customHeight="false" outlineLevel="0" collapsed="false">
      <c r="A883" s="53" t="n">
        <v>45830</v>
      </c>
      <c r="B883" s="54" t="s">
        <v>712</v>
      </c>
      <c r="C883" s="54" t="s">
        <v>80</v>
      </c>
      <c r="D883" s="54" t="n">
        <v>1</v>
      </c>
      <c r="E883" s="55" t="n">
        <v>9.9</v>
      </c>
      <c r="F883" s="56" t="n">
        <v>0</v>
      </c>
      <c r="G883" s="57" t="n">
        <f aca="false">D883*E883</f>
        <v>9.9</v>
      </c>
      <c r="H883" s="57" t="n">
        <f aca="false">G883*(1-F883)</f>
        <v>9.9</v>
      </c>
      <c r="I883" s="1" t="n">
        <f aca="false">MONTH(A883)</f>
        <v>6</v>
      </c>
      <c r="J883" s="57" t="n">
        <f aca="false">D883*INDEX(Справочник!$E$5:$E$16,MATCH(C883,Справочник!$A$5:$A$16,0))</f>
        <v>4.2</v>
      </c>
      <c r="K883" s="57" t="n">
        <f aca="false">D883*INDEX(Справочник!$F$5:$F$16,MATCH(C883,Справочник!$A$5:$A$16,0))</f>
        <v>0.9</v>
      </c>
    </row>
    <row r="884" customFormat="false" ht="15" hidden="false" customHeight="false" outlineLevel="0" collapsed="false">
      <c r="A884" s="53" t="n">
        <v>45830</v>
      </c>
      <c r="B884" s="54" t="s">
        <v>712</v>
      </c>
      <c r="C884" s="54" t="s">
        <v>81</v>
      </c>
      <c r="D884" s="54" t="n">
        <v>1</v>
      </c>
      <c r="E884" s="55" t="n">
        <v>29.9</v>
      </c>
      <c r="F884" s="56" t="n">
        <v>0</v>
      </c>
      <c r="G884" s="57" t="n">
        <f aca="false">D884*E884</f>
        <v>29.9</v>
      </c>
      <c r="H884" s="57" t="n">
        <f aca="false">G884*(1-F884)</f>
        <v>29.9</v>
      </c>
      <c r="I884" s="1" t="n">
        <f aca="false">MONTH(A884)</f>
        <v>6</v>
      </c>
      <c r="J884" s="57" t="n">
        <f aca="false">D884*INDEX(Справочник!$E$5:$E$16,MATCH(C884,Справочник!$A$5:$A$16,0))</f>
        <v>14.8</v>
      </c>
      <c r="K884" s="57" t="n">
        <f aca="false">D884*INDEX(Справочник!$F$5:$F$16,MATCH(C884,Справочник!$A$5:$A$16,0))</f>
        <v>2.4</v>
      </c>
    </row>
    <row r="885" customFormat="false" ht="15" hidden="false" customHeight="false" outlineLevel="0" collapsed="false">
      <c r="A885" s="53" t="n">
        <v>45830</v>
      </c>
      <c r="B885" s="54" t="s">
        <v>713</v>
      </c>
      <c r="C885" s="54" t="s">
        <v>91</v>
      </c>
      <c r="D885" s="54" t="n">
        <v>1</v>
      </c>
      <c r="E885" s="55" t="n">
        <v>28</v>
      </c>
      <c r="F885" s="56" t="n">
        <v>0.2</v>
      </c>
      <c r="G885" s="57" t="n">
        <f aca="false">D885*E885</f>
        <v>28</v>
      </c>
      <c r="H885" s="57" t="n">
        <f aca="false">G885*(1-F885)</f>
        <v>22.4</v>
      </c>
      <c r="I885" s="1" t="n">
        <f aca="false">MONTH(A885)</f>
        <v>6</v>
      </c>
      <c r="J885" s="57" t="n">
        <f aca="false">D885*INDEX(Справочник!$E$5:$E$16,MATCH(C885,Справочник!$A$5:$A$16,0))</f>
        <v>17.4</v>
      </c>
      <c r="K885" s="57" t="n">
        <f aca="false">D885*INDEX(Справочник!$F$5:$F$16,MATCH(C885,Справочник!$A$5:$A$16,0))</f>
        <v>7.9</v>
      </c>
    </row>
    <row r="886" customFormat="false" ht="15" hidden="false" customHeight="false" outlineLevel="0" collapsed="false">
      <c r="A886" s="53" t="n">
        <v>45831</v>
      </c>
      <c r="B886" s="54" t="s">
        <v>714</v>
      </c>
      <c r="C886" s="54" t="s">
        <v>80</v>
      </c>
      <c r="D886" s="54" t="n">
        <v>1</v>
      </c>
      <c r="E886" s="55" t="n">
        <v>9.9</v>
      </c>
      <c r="F886" s="56" t="n">
        <v>0</v>
      </c>
      <c r="G886" s="57" t="n">
        <f aca="false">D886*E886</f>
        <v>9.9</v>
      </c>
      <c r="H886" s="57" t="n">
        <f aca="false">G886*(1-F886)</f>
        <v>9.9</v>
      </c>
      <c r="I886" s="1" t="n">
        <f aca="false">MONTH(A886)</f>
        <v>6</v>
      </c>
      <c r="J886" s="57" t="n">
        <f aca="false">D886*INDEX(Справочник!$E$5:$E$16,MATCH(C886,Справочник!$A$5:$A$16,0))</f>
        <v>4.2</v>
      </c>
      <c r="K886" s="57" t="n">
        <f aca="false">D886*INDEX(Справочник!$F$5:$F$16,MATCH(C886,Справочник!$A$5:$A$16,0))</f>
        <v>0.9</v>
      </c>
    </row>
    <row r="887" customFormat="false" ht="15" hidden="false" customHeight="false" outlineLevel="0" collapsed="false">
      <c r="A887" s="53" t="n">
        <v>45831</v>
      </c>
      <c r="B887" s="54" t="s">
        <v>715</v>
      </c>
      <c r="C887" s="54" t="s">
        <v>87</v>
      </c>
      <c r="D887" s="54" t="n">
        <v>3</v>
      </c>
      <c r="E887" s="55" t="n">
        <v>5.9</v>
      </c>
      <c r="F887" s="56" t="n">
        <v>0</v>
      </c>
      <c r="G887" s="57" t="n">
        <f aca="false">D887*E887</f>
        <v>17.7</v>
      </c>
      <c r="H887" s="57" t="n">
        <f aca="false">G887*(1-F887)</f>
        <v>17.7</v>
      </c>
      <c r="I887" s="1" t="n">
        <f aca="false">MONTH(A887)</f>
        <v>6</v>
      </c>
      <c r="J887" s="57" t="n">
        <f aca="false">D887*INDEX(Справочник!$E$5:$E$16,MATCH(C887,Справочник!$A$5:$A$16,0))</f>
        <v>5.7</v>
      </c>
      <c r="K887" s="57" t="n">
        <f aca="false">D887*INDEX(Справочник!$F$5:$F$16,MATCH(C887,Справочник!$A$5:$A$16,0))</f>
        <v>2.1</v>
      </c>
    </row>
    <row r="888" customFormat="false" ht="15" hidden="false" customHeight="false" outlineLevel="0" collapsed="false">
      <c r="A888" s="53" t="n">
        <v>45832</v>
      </c>
      <c r="B888" s="54" t="s">
        <v>716</v>
      </c>
      <c r="C888" s="54" t="s">
        <v>91</v>
      </c>
      <c r="D888" s="54" t="n">
        <v>1</v>
      </c>
      <c r="E888" s="55" t="n">
        <v>28</v>
      </c>
      <c r="F888" s="56" t="n">
        <v>0.2</v>
      </c>
      <c r="G888" s="57" t="n">
        <f aca="false">D888*E888</f>
        <v>28</v>
      </c>
      <c r="H888" s="57" t="n">
        <f aca="false">G888*(1-F888)</f>
        <v>22.4</v>
      </c>
      <c r="I888" s="1" t="n">
        <f aca="false">MONTH(A888)</f>
        <v>6</v>
      </c>
      <c r="J888" s="57" t="n">
        <f aca="false">D888*INDEX(Справочник!$E$5:$E$16,MATCH(C888,Справочник!$A$5:$A$16,0))</f>
        <v>17.4</v>
      </c>
      <c r="K888" s="57" t="n">
        <f aca="false">D888*INDEX(Справочник!$F$5:$F$16,MATCH(C888,Справочник!$A$5:$A$16,0))</f>
        <v>7.9</v>
      </c>
    </row>
    <row r="889" customFormat="false" ht="15" hidden="false" customHeight="false" outlineLevel="0" collapsed="false">
      <c r="A889" s="53" t="n">
        <v>45832</v>
      </c>
      <c r="B889" s="54" t="s">
        <v>716</v>
      </c>
      <c r="C889" s="54" t="s">
        <v>83</v>
      </c>
      <c r="D889" s="54" t="n">
        <v>2</v>
      </c>
      <c r="E889" s="55" t="n">
        <v>11.5</v>
      </c>
      <c r="F889" s="56" t="n">
        <v>0</v>
      </c>
      <c r="G889" s="57" t="n">
        <f aca="false">D889*E889</f>
        <v>23</v>
      </c>
      <c r="H889" s="57" t="n">
        <f aca="false">G889*(1-F889)</f>
        <v>23</v>
      </c>
      <c r="I889" s="1" t="n">
        <f aca="false">MONTH(A889)</f>
        <v>6</v>
      </c>
      <c r="J889" s="57" t="n">
        <f aca="false">D889*INDEX(Справочник!$E$5:$E$16,MATCH(C889,Справочник!$A$5:$A$16,0))</f>
        <v>10.2</v>
      </c>
      <c r="K889" s="57" t="n">
        <f aca="false">D889*INDEX(Справочник!$F$5:$F$16,MATCH(C889,Справочник!$A$5:$A$16,0))</f>
        <v>1.8</v>
      </c>
    </row>
    <row r="890" customFormat="false" ht="15" hidden="false" customHeight="false" outlineLevel="0" collapsed="false">
      <c r="A890" s="53" t="n">
        <v>45832</v>
      </c>
      <c r="B890" s="54" t="s">
        <v>717</v>
      </c>
      <c r="C890" s="54" t="s">
        <v>83</v>
      </c>
      <c r="D890" s="54" t="n">
        <v>1</v>
      </c>
      <c r="E890" s="55" t="n">
        <v>11.5</v>
      </c>
      <c r="F890" s="56" t="n">
        <v>0</v>
      </c>
      <c r="G890" s="57" t="n">
        <f aca="false">D890*E890</f>
        <v>11.5</v>
      </c>
      <c r="H890" s="57" t="n">
        <f aca="false">G890*(1-F890)</f>
        <v>11.5</v>
      </c>
      <c r="I890" s="1" t="n">
        <f aca="false">MONTH(A890)</f>
        <v>6</v>
      </c>
      <c r="J890" s="57" t="n">
        <f aca="false">D890*INDEX(Справочник!$E$5:$E$16,MATCH(C890,Справочник!$A$5:$A$16,0))</f>
        <v>5.1</v>
      </c>
      <c r="K890" s="57" t="n">
        <f aca="false">D890*INDEX(Справочник!$F$5:$F$16,MATCH(C890,Справочник!$A$5:$A$16,0))</f>
        <v>0.9</v>
      </c>
    </row>
    <row r="891" customFormat="false" ht="15" hidden="false" customHeight="false" outlineLevel="0" collapsed="false">
      <c r="A891" s="53" t="n">
        <v>45832</v>
      </c>
      <c r="B891" s="54" t="s">
        <v>718</v>
      </c>
      <c r="C891" s="54" t="s">
        <v>80</v>
      </c>
      <c r="D891" s="54" t="n">
        <v>1</v>
      </c>
      <c r="E891" s="55" t="n">
        <v>9.9</v>
      </c>
      <c r="F891" s="56" t="n">
        <v>0</v>
      </c>
      <c r="G891" s="57" t="n">
        <f aca="false">D891*E891</f>
        <v>9.9</v>
      </c>
      <c r="H891" s="57" t="n">
        <f aca="false">G891*(1-F891)</f>
        <v>9.9</v>
      </c>
      <c r="I891" s="1" t="n">
        <f aca="false">MONTH(A891)</f>
        <v>6</v>
      </c>
      <c r="J891" s="57" t="n">
        <f aca="false">D891*INDEX(Справочник!$E$5:$E$16,MATCH(C891,Справочник!$A$5:$A$16,0))</f>
        <v>4.2</v>
      </c>
      <c r="K891" s="57" t="n">
        <f aca="false">D891*INDEX(Справочник!$F$5:$F$16,MATCH(C891,Справочник!$A$5:$A$16,0))</f>
        <v>0.9</v>
      </c>
    </row>
    <row r="892" customFormat="false" ht="15" hidden="false" customHeight="false" outlineLevel="0" collapsed="false">
      <c r="A892" s="53" t="n">
        <v>45832</v>
      </c>
      <c r="B892" s="54" t="s">
        <v>719</v>
      </c>
      <c r="C892" s="54" t="s">
        <v>91</v>
      </c>
      <c r="D892" s="54" t="n">
        <v>1</v>
      </c>
      <c r="E892" s="55" t="n">
        <v>28</v>
      </c>
      <c r="F892" s="56" t="n">
        <v>0.2</v>
      </c>
      <c r="G892" s="57" t="n">
        <f aca="false">D892*E892</f>
        <v>28</v>
      </c>
      <c r="H892" s="57" t="n">
        <f aca="false">G892*(1-F892)</f>
        <v>22.4</v>
      </c>
      <c r="I892" s="1" t="n">
        <f aca="false">MONTH(A892)</f>
        <v>6</v>
      </c>
      <c r="J892" s="57" t="n">
        <f aca="false">D892*INDEX(Справочник!$E$5:$E$16,MATCH(C892,Справочник!$A$5:$A$16,0))</f>
        <v>17.4</v>
      </c>
      <c r="K892" s="57" t="n">
        <f aca="false">D892*INDEX(Справочник!$F$5:$F$16,MATCH(C892,Справочник!$A$5:$A$16,0))</f>
        <v>7.9</v>
      </c>
    </row>
    <row r="893" customFormat="false" ht="15" hidden="false" customHeight="false" outlineLevel="0" collapsed="false">
      <c r="A893" s="53" t="n">
        <v>45832</v>
      </c>
      <c r="B893" s="54" t="s">
        <v>720</v>
      </c>
      <c r="C893" s="54" t="s">
        <v>87</v>
      </c>
      <c r="D893" s="54" t="n">
        <v>1</v>
      </c>
      <c r="E893" s="55" t="n">
        <v>5.9</v>
      </c>
      <c r="F893" s="56" t="n">
        <v>0</v>
      </c>
      <c r="G893" s="57" t="n">
        <f aca="false">D893*E893</f>
        <v>5.9</v>
      </c>
      <c r="H893" s="57" t="n">
        <f aca="false">G893*(1-F893)</f>
        <v>5.9</v>
      </c>
      <c r="I893" s="1" t="n">
        <f aca="false">MONTH(A893)</f>
        <v>6</v>
      </c>
      <c r="J893" s="57" t="n">
        <f aca="false">D893*INDEX(Справочник!$E$5:$E$16,MATCH(C893,Справочник!$A$5:$A$16,0))</f>
        <v>1.9</v>
      </c>
      <c r="K893" s="57" t="n">
        <f aca="false">D893*INDEX(Справочник!$F$5:$F$16,MATCH(C893,Справочник!$A$5:$A$16,0))</f>
        <v>0.7</v>
      </c>
    </row>
    <row r="894" customFormat="false" ht="15" hidden="false" customHeight="false" outlineLevel="0" collapsed="false">
      <c r="A894" s="53" t="n">
        <v>45832</v>
      </c>
      <c r="B894" s="54" t="s">
        <v>721</v>
      </c>
      <c r="C894" s="54" t="s">
        <v>87</v>
      </c>
      <c r="D894" s="54" t="n">
        <v>1</v>
      </c>
      <c r="E894" s="55" t="n">
        <v>5.9</v>
      </c>
      <c r="F894" s="56" t="n">
        <v>0</v>
      </c>
      <c r="G894" s="57" t="n">
        <f aca="false">D894*E894</f>
        <v>5.9</v>
      </c>
      <c r="H894" s="57" t="n">
        <f aca="false">G894*(1-F894)</f>
        <v>5.9</v>
      </c>
      <c r="I894" s="1" t="n">
        <f aca="false">MONTH(A894)</f>
        <v>6</v>
      </c>
      <c r="J894" s="57" t="n">
        <f aca="false">D894*INDEX(Справочник!$E$5:$E$16,MATCH(C894,Справочник!$A$5:$A$16,0))</f>
        <v>1.9</v>
      </c>
      <c r="K894" s="57" t="n">
        <f aca="false">D894*INDEX(Справочник!$F$5:$F$16,MATCH(C894,Справочник!$A$5:$A$16,0))</f>
        <v>0.7</v>
      </c>
    </row>
    <row r="895" customFormat="false" ht="15" hidden="false" customHeight="false" outlineLevel="0" collapsed="false">
      <c r="A895" s="53" t="n">
        <v>45832</v>
      </c>
      <c r="B895" s="54" t="s">
        <v>722</v>
      </c>
      <c r="C895" s="54" t="s">
        <v>89</v>
      </c>
      <c r="D895" s="54" t="n">
        <v>1</v>
      </c>
      <c r="E895" s="55" t="n">
        <v>24</v>
      </c>
      <c r="F895" s="56" t="n">
        <v>0</v>
      </c>
      <c r="G895" s="57" t="n">
        <f aca="false">D895*E895</f>
        <v>24</v>
      </c>
      <c r="H895" s="57" t="n">
        <f aca="false">G895*(1-F895)</f>
        <v>24</v>
      </c>
      <c r="I895" s="1" t="n">
        <f aca="false">MONTH(A895)</f>
        <v>6</v>
      </c>
      <c r="J895" s="57" t="n">
        <f aca="false">D895*INDEX(Справочник!$E$5:$E$16,MATCH(C895,Справочник!$A$5:$A$16,0))</f>
        <v>13.5</v>
      </c>
      <c r="K895" s="57" t="n">
        <f aca="false">D895*INDEX(Справочник!$F$5:$F$16,MATCH(C895,Справочник!$A$5:$A$16,0))</f>
        <v>3.8</v>
      </c>
    </row>
    <row r="896" customFormat="false" ht="15" hidden="false" customHeight="false" outlineLevel="0" collapsed="false">
      <c r="A896" s="53" t="n">
        <v>45832</v>
      </c>
      <c r="B896" s="54" t="s">
        <v>722</v>
      </c>
      <c r="C896" s="54" t="s">
        <v>84</v>
      </c>
      <c r="D896" s="54" t="n">
        <v>2</v>
      </c>
      <c r="E896" s="55" t="n">
        <v>10.5</v>
      </c>
      <c r="F896" s="56" t="n">
        <v>0</v>
      </c>
      <c r="G896" s="57" t="n">
        <f aca="false">D896*E896</f>
        <v>21</v>
      </c>
      <c r="H896" s="57" t="n">
        <f aca="false">G896*(1-F896)</f>
        <v>21</v>
      </c>
      <c r="I896" s="1" t="n">
        <f aca="false">MONTH(A896)</f>
        <v>6</v>
      </c>
      <c r="J896" s="57" t="n">
        <f aca="false">D896*INDEX(Справочник!$E$5:$E$16,MATCH(C896,Справочник!$A$5:$A$16,0))</f>
        <v>9.4</v>
      </c>
      <c r="K896" s="57" t="n">
        <f aca="false">D896*INDEX(Справочник!$F$5:$F$16,MATCH(C896,Справочник!$A$5:$A$16,0))</f>
        <v>1.8</v>
      </c>
    </row>
    <row r="897" customFormat="false" ht="15" hidden="false" customHeight="false" outlineLevel="0" collapsed="false">
      <c r="A897" s="53" t="n">
        <v>45833</v>
      </c>
      <c r="B897" s="54" t="s">
        <v>723</v>
      </c>
      <c r="C897" s="54" t="s">
        <v>80</v>
      </c>
      <c r="D897" s="54" t="n">
        <v>2</v>
      </c>
      <c r="E897" s="55" t="n">
        <v>9.9</v>
      </c>
      <c r="F897" s="56" t="n">
        <v>0</v>
      </c>
      <c r="G897" s="57" t="n">
        <f aca="false">D897*E897</f>
        <v>19.8</v>
      </c>
      <c r="H897" s="57" t="n">
        <f aca="false">G897*(1-F897)</f>
        <v>19.8</v>
      </c>
      <c r="I897" s="1" t="n">
        <f aca="false">MONTH(A897)</f>
        <v>6</v>
      </c>
      <c r="J897" s="57" t="n">
        <f aca="false">D897*INDEX(Справочник!$E$5:$E$16,MATCH(C897,Справочник!$A$5:$A$16,0))</f>
        <v>8.4</v>
      </c>
      <c r="K897" s="57" t="n">
        <f aca="false">D897*INDEX(Справочник!$F$5:$F$16,MATCH(C897,Справочник!$A$5:$A$16,0))</f>
        <v>1.8</v>
      </c>
    </row>
    <row r="898" customFormat="false" ht="15" hidden="false" customHeight="false" outlineLevel="0" collapsed="false">
      <c r="A898" s="53" t="n">
        <v>45833</v>
      </c>
      <c r="B898" s="54" t="s">
        <v>724</v>
      </c>
      <c r="C898" s="54" t="s">
        <v>84</v>
      </c>
      <c r="D898" s="54" t="n">
        <v>1</v>
      </c>
      <c r="E898" s="55" t="n">
        <v>10.5</v>
      </c>
      <c r="F898" s="56" t="n">
        <v>0</v>
      </c>
      <c r="G898" s="57" t="n">
        <f aca="false">D898*E898</f>
        <v>10.5</v>
      </c>
      <c r="H898" s="57" t="n">
        <f aca="false">G898*(1-F898)</f>
        <v>10.5</v>
      </c>
      <c r="I898" s="1" t="n">
        <f aca="false">MONTH(A898)</f>
        <v>6</v>
      </c>
      <c r="J898" s="57" t="n">
        <f aca="false">D898*INDEX(Справочник!$E$5:$E$16,MATCH(C898,Справочник!$A$5:$A$16,0))</f>
        <v>4.7</v>
      </c>
      <c r="K898" s="57" t="n">
        <f aca="false">D898*INDEX(Справочник!$F$5:$F$16,MATCH(C898,Справочник!$A$5:$A$16,0))</f>
        <v>0.9</v>
      </c>
    </row>
    <row r="899" customFormat="false" ht="15" hidden="false" customHeight="false" outlineLevel="0" collapsed="false">
      <c r="A899" s="53" t="n">
        <v>45833</v>
      </c>
      <c r="B899" s="54" t="s">
        <v>725</v>
      </c>
      <c r="C899" s="54" t="s">
        <v>80</v>
      </c>
      <c r="D899" s="54" t="n">
        <v>1</v>
      </c>
      <c r="E899" s="55" t="n">
        <v>9.9</v>
      </c>
      <c r="F899" s="56" t="n">
        <v>0</v>
      </c>
      <c r="G899" s="57" t="n">
        <f aca="false">D899*E899</f>
        <v>9.9</v>
      </c>
      <c r="H899" s="57" t="n">
        <f aca="false">G899*(1-F899)</f>
        <v>9.9</v>
      </c>
      <c r="I899" s="1" t="n">
        <f aca="false">MONTH(A899)</f>
        <v>6</v>
      </c>
      <c r="J899" s="57" t="n">
        <f aca="false">D899*INDEX(Справочник!$E$5:$E$16,MATCH(C899,Справочник!$A$5:$A$16,0))</f>
        <v>4.2</v>
      </c>
      <c r="K899" s="57" t="n">
        <f aca="false">D899*INDEX(Справочник!$F$5:$F$16,MATCH(C899,Справочник!$A$5:$A$16,0))</f>
        <v>0.9</v>
      </c>
    </row>
    <row r="900" customFormat="false" ht="15" hidden="false" customHeight="false" outlineLevel="0" collapsed="false">
      <c r="A900" s="53" t="n">
        <v>45833</v>
      </c>
      <c r="B900" s="54" t="s">
        <v>726</v>
      </c>
      <c r="C900" s="54" t="s">
        <v>85</v>
      </c>
      <c r="D900" s="54" t="n">
        <v>1</v>
      </c>
      <c r="E900" s="55" t="n">
        <v>6.9</v>
      </c>
      <c r="F900" s="56" t="n">
        <v>0</v>
      </c>
      <c r="G900" s="57" t="n">
        <f aca="false">D900*E900</f>
        <v>6.9</v>
      </c>
      <c r="H900" s="57" t="n">
        <f aca="false">G900*(1-F900)</f>
        <v>6.9</v>
      </c>
      <c r="I900" s="1" t="n">
        <f aca="false">MONTH(A900)</f>
        <v>6</v>
      </c>
      <c r="J900" s="57" t="n">
        <f aca="false">D900*INDEX(Справочник!$E$5:$E$16,MATCH(C900,Справочник!$A$5:$A$16,0))</f>
        <v>2.3</v>
      </c>
      <c r="K900" s="57" t="n">
        <f aca="false">D900*INDEX(Справочник!$F$5:$F$16,MATCH(C900,Справочник!$A$5:$A$16,0))</f>
        <v>0.7</v>
      </c>
    </row>
    <row r="901" customFormat="false" ht="15" hidden="false" customHeight="false" outlineLevel="0" collapsed="false">
      <c r="A901" s="53" t="n">
        <v>45833</v>
      </c>
      <c r="B901" s="54" t="s">
        <v>727</v>
      </c>
      <c r="C901" s="54" t="s">
        <v>82</v>
      </c>
      <c r="D901" s="54" t="n">
        <v>1</v>
      </c>
      <c r="E901" s="55" t="n">
        <v>32</v>
      </c>
      <c r="F901" s="56" t="n">
        <v>0</v>
      </c>
      <c r="G901" s="57" t="n">
        <f aca="false">D901*E901</f>
        <v>32</v>
      </c>
      <c r="H901" s="57" t="n">
        <f aca="false">G901*(1-F901)</f>
        <v>32</v>
      </c>
      <c r="I901" s="1" t="n">
        <f aca="false">MONTH(A901)</f>
        <v>6</v>
      </c>
      <c r="J901" s="57" t="n">
        <f aca="false">D901*INDEX(Справочник!$E$5:$E$16,MATCH(C901,Справочник!$A$5:$A$16,0))</f>
        <v>16.5</v>
      </c>
      <c r="K901" s="57" t="n">
        <f aca="false">D901*INDEX(Справочник!$F$5:$F$16,MATCH(C901,Справочник!$A$5:$A$16,0))</f>
        <v>2.4</v>
      </c>
    </row>
    <row r="902" customFormat="false" ht="15" hidden="false" customHeight="false" outlineLevel="0" collapsed="false">
      <c r="A902" s="53" t="n">
        <v>45834</v>
      </c>
      <c r="B902" s="54" t="s">
        <v>728</v>
      </c>
      <c r="C902" s="54" t="s">
        <v>81</v>
      </c>
      <c r="D902" s="54" t="n">
        <v>3</v>
      </c>
      <c r="E902" s="55" t="n">
        <v>29.9</v>
      </c>
      <c r="F902" s="56" t="n">
        <v>0</v>
      </c>
      <c r="G902" s="57" t="n">
        <f aca="false">D902*E902</f>
        <v>89.7</v>
      </c>
      <c r="H902" s="57" t="n">
        <f aca="false">G902*(1-F902)</f>
        <v>89.7</v>
      </c>
      <c r="I902" s="1" t="n">
        <f aca="false">MONTH(A902)</f>
        <v>6</v>
      </c>
      <c r="J902" s="57" t="n">
        <f aca="false">D902*INDEX(Справочник!$E$5:$E$16,MATCH(C902,Справочник!$A$5:$A$16,0))</f>
        <v>44.4</v>
      </c>
      <c r="K902" s="57" t="n">
        <f aca="false">D902*INDEX(Справочник!$F$5:$F$16,MATCH(C902,Справочник!$A$5:$A$16,0))</f>
        <v>7.2</v>
      </c>
    </row>
    <row r="903" customFormat="false" ht="15" hidden="false" customHeight="false" outlineLevel="0" collapsed="false">
      <c r="A903" s="53" t="n">
        <v>45834</v>
      </c>
      <c r="B903" s="54" t="s">
        <v>729</v>
      </c>
      <c r="C903" s="54" t="s">
        <v>81</v>
      </c>
      <c r="D903" s="54" t="n">
        <v>1</v>
      </c>
      <c r="E903" s="55" t="n">
        <v>29.9</v>
      </c>
      <c r="F903" s="56" t="n">
        <v>0</v>
      </c>
      <c r="G903" s="57" t="n">
        <f aca="false">D903*E903</f>
        <v>29.9</v>
      </c>
      <c r="H903" s="57" t="n">
        <f aca="false">G903*(1-F903)</f>
        <v>29.9</v>
      </c>
      <c r="I903" s="1" t="n">
        <f aca="false">MONTH(A903)</f>
        <v>6</v>
      </c>
      <c r="J903" s="57" t="n">
        <f aca="false">D903*INDEX(Справочник!$E$5:$E$16,MATCH(C903,Справочник!$A$5:$A$16,0))</f>
        <v>14.8</v>
      </c>
      <c r="K903" s="57" t="n">
        <f aca="false">D903*INDEX(Справочник!$F$5:$F$16,MATCH(C903,Справочник!$A$5:$A$16,0))</f>
        <v>2.4</v>
      </c>
    </row>
    <row r="904" customFormat="false" ht="15" hidden="false" customHeight="false" outlineLevel="0" collapsed="false">
      <c r="A904" s="53" t="n">
        <v>45834</v>
      </c>
      <c r="B904" s="54" t="s">
        <v>729</v>
      </c>
      <c r="C904" s="54" t="s">
        <v>84</v>
      </c>
      <c r="D904" s="54" t="n">
        <v>3</v>
      </c>
      <c r="E904" s="55" t="n">
        <v>10.5</v>
      </c>
      <c r="F904" s="56" t="n">
        <v>0</v>
      </c>
      <c r="G904" s="57" t="n">
        <f aca="false">D904*E904</f>
        <v>31.5</v>
      </c>
      <c r="H904" s="57" t="n">
        <f aca="false">G904*(1-F904)</f>
        <v>31.5</v>
      </c>
      <c r="I904" s="1" t="n">
        <f aca="false">MONTH(A904)</f>
        <v>6</v>
      </c>
      <c r="J904" s="57" t="n">
        <f aca="false">D904*INDEX(Справочник!$E$5:$E$16,MATCH(C904,Справочник!$A$5:$A$16,0))</f>
        <v>14.1</v>
      </c>
      <c r="K904" s="57" t="n">
        <f aca="false">D904*INDEX(Справочник!$F$5:$F$16,MATCH(C904,Справочник!$A$5:$A$16,0))</f>
        <v>2.7</v>
      </c>
    </row>
    <row r="905" customFormat="false" ht="15" hidden="false" customHeight="false" outlineLevel="0" collapsed="false">
      <c r="A905" s="53" t="n">
        <v>45834</v>
      </c>
      <c r="B905" s="54" t="s">
        <v>730</v>
      </c>
      <c r="C905" s="54" t="s">
        <v>90</v>
      </c>
      <c r="D905" s="54" t="n">
        <v>3</v>
      </c>
      <c r="E905" s="55" t="n">
        <v>4.5</v>
      </c>
      <c r="F905" s="56" t="n">
        <v>0</v>
      </c>
      <c r="G905" s="57" t="n">
        <f aca="false">D905*E905</f>
        <v>13.5</v>
      </c>
      <c r="H905" s="57" t="n">
        <f aca="false">G905*(1-F905)</f>
        <v>13.5</v>
      </c>
      <c r="I905" s="1" t="n">
        <f aca="false">MONTH(A905)</f>
        <v>6</v>
      </c>
      <c r="J905" s="57" t="n">
        <f aca="false">D905*INDEX(Справочник!$E$5:$E$16,MATCH(C905,Справочник!$A$5:$A$16,0))</f>
        <v>4.8</v>
      </c>
      <c r="K905" s="57" t="n">
        <f aca="false">D905*INDEX(Справочник!$F$5:$F$16,MATCH(C905,Справочник!$A$5:$A$16,0))</f>
        <v>8.7</v>
      </c>
    </row>
    <row r="906" customFormat="false" ht="15" hidden="false" customHeight="false" outlineLevel="0" collapsed="false">
      <c r="A906" s="53" t="n">
        <v>45834</v>
      </c>
      <c r="B906" s="54" t="s">
        <v>730</v>
      </c>
      <c r="C906" s="54" t="s">
        <v>91</v>
      </c>
      <c r="D906" s="54" t="n">
        <v>1</v>
      </c>
      <c r="E906" s="55" t="n">
        <v>28</v>
      </c>
      <c r="F906" s="56" t="n">
        <v>0.2</v>
      </c>
      <c r="G906" s="57" t="n">
        <f aca="false">D906*E906</f>
        <v>28</v>
      </c>
      <c r="H906" s="57" t="n">
        <f aca="false">G906*(1-F906)</f>
        <v>22.4</v>
      </c>
      <c r="I906" s="1" t="n">
        <f aca="false">MONTH(A906)</f>
        <v>6</v>
      </c>
      <c r="J906" s="57" t="n">
        <f aca="false">D906*INDEX(Справочник!$E$5:$E$16,MATCH(C906,Справочник!$A$5:$A$16,0))</f>
        <v>17.4</v>
      </c>
      <c r="K906" s="57" t="n">
        <f aca="false">D906*INDEX(Справочник!$F$5:$F$16,MATCH(C906,Справочник!$A$5:$A$16,0))</f>
        <v>7.9</v>
      </c>
    </row>
    <row r="907" customFormat="false" ht="15" hidden="false" customHeight="false" outlineLevel="0" collapsed="false">
      <c r="A907" s="53" t="n">
        <v>45835</v>
      </c>
      <c r="B907" s="54" t="s">
        <v>731</v>
      </c>
      <c r="C907" s="54" t="s">
        <v>90</v>
      </c>
      <c r="D907" s="54" t="n">
        <v>1</v>
      </c>
      <c r="E907" s="55" t="n">
        <v>4.5</v>
      </c>
      <c r="F907" s="56" t="n">
        <v>0</v>
      </c>
      <c r="G907" s="57" t="n">
        <f aca="false">D907*E907</f>
        <v>4.5</v>
      </c>
      <c r="H907" s="57" t="n">
        <f aca="false">G907*(1-F907)</f>
        <v>4.5</v>
      </c>
      <c r="I907" s="1" t="n">
        <f aca="false">MONTH(A907)</f>
        <v>6</v>
      </c>
      <c r="J907" s="57" t="n">
        <f aca="false">D907*INDEX(Справочник!$E$5:$E$16,MATCH(C907,Справочник!$A$5:$A$16,0))</f>
        <v>1.6</v>
      </c>
      <c r="K907" s="57" t="n">
        <f aca="false">D907*INDEX(Справочник!$F$5:$F$16,MATCH(C907,Справочник!$A$5:$A$16,0))</f>
        <v>2.9</v>
      </c>
    </row>
    <row r="908" customFormat="false" ht="15" hidden="false" customHeight="false" outlineLevel="0" collapsed="false">
      <c r="A908" s="53" t="n">
        <v>45835</v>
      </c>
      <c r="B908" s="54" t="s">
        <v>732</v>
      </c>
      <c r="C908" s="54" t="s">
        <v>82</v>
      </c>
      <c r="D908" s="54" t="n">
        <v>1</v>
      </c>
      <c r="E908" s="55" t="n">
        <v>32</v>
      </c>
      <c r="F908" s="56" t="n">
        <v>0</v>
      </c>
      <c r="G908" s="57" t="n">
        <f aca="false">D908*E908</f>
        <v>32</v>
      </c>
      <c r="H908" s="57" t="n">
        <f aca="false">G908*(1-F908)</f>
        <v>32</v>
      </c>
      <c r="I908" s="1" t="n">
        <f aca="false">MONTH(A908)</f>
        <v>6</v>
      </c>
      <c r="J908" s="57" t="n">
        <f aca="false">D908*INDEX(Справочник!$E$5:$E$16,MATCH(C908,Справочник!$A$5:$A$16,0))</f>
        <v>16.5</v>
      </c>
      <c r="K908" s="57" t="n">
        <f aca="false">D908*INDEX(Справочник!$F$5:$F$16,MATCH(C908,Справочник!$A$5:$A$16,0))</f>
        <v>2.4</v>
      </c>
    </row>
    <row r="909" customFormat="false" ht="15" hidden="false" customHeight="false" outlineLevel="0" collapsed="false">
      <c r="A909" s="53" t="n">
        <v>45835</v>
      </c>
      <c r="B909" s="54" t="s">
        <v>732</v>
      </c>
      <c r="C909" s="54" t="s">
        <v>87</v>
      </c>
      <c r="D909" s="54" t="n">
        <v>1</v>
      </c>
      <c r="E909" s="55" t="n">
        <v>5.9</v>
      </c>
      <c r="F909" s="56" t="n">
        <v>0</v>
      </c>
      <c r="G909" s="57" t="n">
        <f aca="false">D909*E909</f>
        <v>5.9</v>
      </c>
      <c r="H909" s="57" t="n">
        <f aca="false">G909*(1-F909)</f>
        <v>5.9</v>
      </c>
      <c r="I909" s="1" t="n">
        <f aca="false">MONTH(A909)</f>
        <v>6</v>
      </c>
      <c r="J909" s="57" t="n">
        <f aca="false">D909*INDEX(Справочник!$E$5:$E$16,MATCH(C909,Справочник!$A$5:$A$16,0))</f>
        <v>1.9</v>
      </c>
      <c r="K909" s="57" t="n">
        <f aca="false">D909*INDEX(Справочник!$F$5:$F$16,MATCH(C909,Справочник!$A$5:$A$16,0))</f>
        <v>0.7</v>
      </c>
    </row>
    <row r="910" customFormat="false" ht="15" hidden="false" customHeight="false" outlineLevel="0" collapsed="false">
      <c r="A910" s="53" t="n">
        <v>45835</v>
      </c>
      <c r="B910" s="54" t="s">
        <v>733</v>
      </c>
      <c r="C910" s="54" t="s">
        <v>91</v>
      </c>
      <c r="D910" s="54" t="n">
        <v>1</v>
      </c>
      <c r="E910" s="55" t="n">
        <v>28</v>
      </c>
      <c r="F910" s="56" t="n">
        <v>0.2</v>
      </c>
      <c r="G910" s="57" t="n">
        <f aca="false">D910*E910</f>
        <v>28</v>
      </c>
      <c r="H910" s="57" t="n">
        <f aca="false">G910*(1-F910)</f>
        <v>22.4</v>
      </c>
      <c r="I910" s="1" t="n">
        <f aca="false">MONTH(A910)</f>
        <v>6</v>
      </c>
      <c r="J910" s="57" t="n">
        <f aca="false">D910*INDEX(Справочник!$E$5:$E$16,MATCH(C910,Справочник!$A$5:$A$16,0))</f>
        <v>17.4</v>
      </c>
      <c r="K910" s="57" t="n">
        <f aca="false">D910*INDEX(Справочник!$F$5:$F$16,MATCH(C910,Справочник!$A$5:$A$16,0))</f>
        <v>7.9</v>
      </c>
    </row>
    <row r="911" customFormat="false" ht="15" hidden="false" customHeight="false" outlineLevel="0" collapsed="false">
      <c r="A911" s="53" t="n">
        <v>45835</v>
      </c>
      <c r="B911" s="54" t="s">
        <v>733</v>
      </c>
      <c r="C911" s="54" t="s">
        <v>80</v>
      </c>
      <c r="D911" s="54" t="n">
        <v>1</v>
      </c>
      <c r="E911" s="55" t="n">
        <v>9.9</v>
      </c>
      <c r="F911" s="56" t="n">
        <v>0</v>
      </c>
      <c r="G911" s="57" t="n">
        <f aca="false">D911*E911</f>
        <v>9.9</v>
      </c>
      <c r="H911" s="57" t="n">
        <f aca="false">G911*(1-F911)</f>
        <v>9.9</v>
      </c>
      <c r="I911" s="1" t="n">
        <f aca="false">MONTH(A911)</f>
        <v>6</v>
      </c>
      <c r="J911" s="57" t="n">
        <f aca="false">D911*INDEX(Справочник!$E$5:$E$16,MATCH(C911,Справочник!$A$5:$A$16,0))</f>
        <v>4.2</v>
      </c>
      <c r="K911" s="57" t="n">
        <f aca="false">D911*INDEX(Справочник!$F$5:$F$16,MATCH(C911,Справочник!$A$5:$A$16,0))</f>
        <v>0.9</v>
      </c>
    </row>
    <row r="912" customFormat="false" ht="15" hidden="false" customHeight="false" outlineLevel="0" collapsed="false">
      <c r="A912" s="53" t="n">
        <v>45835</v>
      </c>
      <c r="B912" s="54" t="s">
        <v>734</v>
      </c>
      <c r="C912" s="54" t="s">
        <v>85</v>
      </c>
      <c r="D912" s="54" t="n">
        <v>2</v>
      </c>
      <c r="E912" s="55" t="n">
        <v>6.9</v>
      </c>
      <c r="F912" s="56" t="n">
        <v>0</v>
      </c>
      <c r="G912" s="57" t="n">
        <f aca="false">D912*E912</f>
        <v>13.8</v>
      </c>
      <c r="H912" s="57" t="n">
        <f aca="false">G912*(1-F912)</f>
        <v>13.8</v>
      </c>
      <c r="I912" s="1" t="n">
        <f aca="false">MONTH(A912)</f>
        <v>6</v>
      </c>
      <c r="J912" s="57" t="n">
        <f aca="false">D912*INDEX(Справочник!$E$5:$E$16,MATCH(C912,Справочник!$A$5:$A$16,0))</f>
        <v>4.6</v>
      </c>
      <c r="K912" s="57" t="n">
        <f aca="false">D912*INDEX(Справочник!$F$5:$F$16,MATCH(C912,Справочник!$A$5:$A$16,0))</f>
        <v>1.4</v>
      </c>
    </row>
    <row r="913" customFormat="false" ht="15" hidden="false" customHeight="false" outlineLevel="0" collapsed="false">
      <c r="A913" s="53" t="n">
        <v>45835</v>
      </c>
      <c r="B913" s="54" t="s">
        <v>734</v>
      </c>
      <c r="C913" s="54" t="s">
        <v>83</v>
      </c>
      <c r="D913" s="54" t="n">
        <v>2</v>
      </c>
      <c r="E913" s="55" t="n">
        <v>11.5</v>
      </c>
      <c r="F913" s="56" t="n">
        <v>0</v>
      </c>
      <c r="G913" s="57" t="n">
        <f aca="false">D913*E913</f>
        <v>23</v>
      </c>
      <c r="H913" s="57" t="n">
        <f aca="false">G913*(1-F913)</f>
        <v>23</v>
      </c>
      <c r="I913" s="1" t="n">
        <f aca="false">MONTH(A913)</f>
        <v>6</v>
      </c>
      <c r="J913" s="57" t="n">
        <f aca="false">D913*INDEX(Справочник!$E$5:$E$16,MATCH(C913,Справочник!$A$5:$A$16,0))</f>
        <v>10.2</v>
      </c>
      <c r="K913" s="57" t="n">
        <f aca="false">D913*INDEX(Справочник!$F$5:$F$16,MATCH(C913,Справочник!$A$5:$A$16,0))</f>
        <v>1.8</v>
      </c>
    </row>
    <row r="914" customFormat="false" ht="15" hidden="false" customHeight="false" outlineLevel="0" collapsed="false">
      <c r="A914" s="53" t="n">
        <v>45836</v>
      </c>
      <c r="B914" s="54" t="s">
        <v>735</v>
      </c>
      <c r="C914" s="54" t="s">
        <v>85</v>
      </c>
      <c r="D914" s="54" t="n">
        <v>2</v>
      </c>
      <c r="E914" s="55" t="n">
        <v>6.9</v>
      </c>
      <c r="F914" s="56" t="n">
        <v>0</v>
      </c>
      <c r="G914" s="57" t="n">
        <f aca="false">D914*E914</f>
        <v>13.8</v>
      </c>
      <c r="H914" s="57" t="n">
        <f aca="false">G914*(1-F914)</f>
        <v>13.8</v>
      </c>
      <c r="I914" s="1" t="n">
        <f aca="false">MONTH(A914)</f>
        <v>6</v>
      </c>
      <c r="J914" s="57" t="n">
        <f aca="false">D914*INDEX(Справочник!$E$5:$E$16,MATCH(C914,Справочник!$A$5:$A$16,0))</f>
        <v>4.6</v>
      </c>
      <c r="K914" s="57" t="n">
        <f aca="false">D914*INDEX(Справочник!$F$5:$F$16,MATCH(C914,Справочник!$A$5:$A$16,0))</f>
        <v>1.4</v>
      </c>
    </row>
    <row r="915" customFormat="false" ht="15" hidden="false" customHeight="false" outlineLevel="0" collapsed="false">
      <c r="A915" s="53" t="n">
        <v>45836</v>
      </c>
      <c r="B915" s="54" t="s">
        <v>735</v>
      </c>
      <c r="C915" s="54" t="s">
        <v>87</v>
      </c>
      <c r="D915" s="54" t="n">
        <v>1</v>
      </c>
      <c r="E915" s="55" t="n">
        <v>5.9</v>
      </c>
      <c r="F915" s="56" t="n">
        <v>0</v>
      </c>
      <c r="G915" s="57" t="n">
        <f aca="false">D915*E915</f>
        <v>5.9</v>
      </c>
      <c r="H915" s="57" t="n">
        <f aca="false">G915*(1-F915)</f>
        <v>5.9</v>
      </c>
      <c r="I915" s="1" t="n">
        <f aca="false">MONTH(A915)</f>
        <v>6</v>
      </c>
      <c r="J915" s="57" t="n">
        <f aca="false">D915*INDEX(Справочник!$E$5:$E$16,MATCH(C915,Справочник!$A$5:$A$16,0))</f>
        <v>1.9</v>
      </c>
      <c r="K915" s="57" t="n">
        <f aca="false">D915*INDEX(Справочник!$F$5:$F$16,MATCH(C915,Справочник!$A$5:$A$16,0))</f>
        <v>0.7</v>
      </c>
    </row>
    <row r="916" customFormat="false" ht="15" hidden="false" customHeight="false" outlineLevel="0" collapsed="false">
      <c r="A916" s="53" t="n">
        <v>45836</v>
      </c>
      <c r="B916" s="54" t="s">
        <v>736</v>
      </c>
      <c r="C916" s="54" t="s">
        <v>90</v>
      </c>
      <c r="D916" s="54" t="n">
        <v>2</v>
      </c>
      <c r="E916" s="55" t="n">
        <v>4.5</v>
      </c>
      <c r="F916" s="56" t="n">
        <v>0</v>
      </c>
      <c r="G916" s="57" t="n">
        <f aca="false">D916*E916</f>
        <v>9</v>
      </c>
      <c r="H916" s="57" t="n">
        <f aca="false">G916*(1-F916)</f>
        <v>9</v>
      </c>
      <c r="I916" s="1" t="n">
        <f aca="false">MONTH(A916)</f>
        <v>6</v>
      </c>
      <c r="J916" s="57" t="n">
        <f aca="false">D916*INDEX(Справочник!$E$5:$E$16,MATCH(C916,Справочник!$A$5:$A$16,0))</f>
        <v>3.2</v>
      </c>
      <c r="K916" s="57" t="n">
        <f aca="false">D916*INDEX(Справочник!$F$5:$F$16,MATCH(C916,Справочник!$A$5:$A$16,0))</f>
        <v>5.8</v>
      </c>
    </row>
    <row r="917" customFormat="false" ht="15" hidden="false" customHeight="false" outlineLevel="0" collapsed="false">
      <c r="A917" s="53" t="n">
        <v>45836</v>
      </c>
      <c r="B917" s="54" t="s">
        <v>736</v>
      </c>
      <c r="C917" s="54" t="s">
        <v>87</v>
      </c>
      <c r="D917" s="54" t="n">
        <v>1</v>
      </c>
      <c r="E917" s="55" t="n">
        <v>5.9</v>
      </c>
      <c r="F917" s="56" t="n">
        <v>0</v>
      </c>
      <c r="G917" s="57" t="n">
        <f aca="false">D917*E917</f>
        <v>5.9</v>
      </c>
      <c r="H917" s="57" t="n">
        <f aca="false">G917*(1-F917)</f>
        <v>5.9</v>
      </c>
      <c r="I917" s="1" t="n">
        <f aca="false">MONTH(A917)</f>
        <v>6</v>
      </c>
      <c r="J917" s="57" t="n">
        <f aca="false">D917*INDEX(Справочник!$E$5:$E$16,MATCH(C917,Справочник!$A$5:$A$16,0))</f>
        <v>1.9</v>
      </c>
      <c r="K917" s="57" t="n">
        <f aca="false">D917*INDEX(Справочник!$F$5:$F$16,MATCH(C917,Справочник!$A$5:$A$16,0))</f>
        <v>0.7</v>
      </c>
    </row>
    <row r="918" customFormat="false" ht="15" hidden="false" customHeight="false" outlineLevel="0" collapsed="false">
      <c r="A918" s="53" t="n">
        <v>45836</v>
      </c>
      <c r="B918" s="54" t="s">
        <v>737</v>
      </c>
      <c r="C918" s="54" t="s">
        <v>86</v>
      </c>
      <c r="D918" s="54" t="n">
        <v>2</v>
      </c>
      <c r="E918" s="55" t="n">
        <v>7.5</v>
      </c>
      <c r="F918" s="56" t="n">
        <v>0</v>
      </c>
      <c r="G918" s="57" t="n">
        <f aca="false">D918*E918</f>
        <v>15</v>
      </c>
      <c r="H918" s="57" t="n">
        <f aca="false">G918*(1-F918)</f>
        <v>15</v>
      </c>
      <c r="I918" s="1" t="n">
        <f aca="false">MONTH(A918)</f>
        <v>6</v>
      </c>
      <c r="J918" s="57" t="n">
        <f aca="false">D918*INDEX(Справочник!$E$5:$E$16,MATCH(C918,Справочник!$A$5:$A$16,0))</f>
        <v>5.2</v>
      </c>
      <c r="K918" s="57" t="n">
        <f aca="false">D918*INDEX(Справочник!$F$5:$F$16,MATCH(C918,Справочник!$A$5:$A$16,0))</f>
        <v>1.4</v>
      </c>
    </row>
    <row r="919" customFormat="false" ht="15" hidden="false" customHeight="false" outlineLevel="0" collapsed="false">
      <c r="A919" s="53" t="n">
        <v>45836</v>
      </c>
      <c r="B919" s="54" t="s">
        <v>737</v>
      </c>
      <c r="C919" s="54" t="s">
        <v>87</v>
      </c>
      <c r="D919" s="54" t="n">
        <v>1</v>
      </c>
      <c r="E919" s="55" t="n">
        <v>5.9</v>
      </c>
      <c r="F919" s="56" t="n">
        <v>0</v>
      </c>
      <c r="G919" s="57" t="n">
        <f aca="false">D919*E919</f>
        <v>5.9</v>
      </c>
      <c r="H919" s="57" t="n">
        <f aca="false">G919*(1-F919)</f>
        <v>5.9</v>
      </c>
      <c r="I919" s="1" t="n">
        <f aca="false">MONTH(A919)</f>
        <v>6</v>
      </c>
      <c r="J919" s="57" t="n">
        <f aca="false">D919*INDEX(Справочник!$E$5:$E$16,MATCH(C919,Справочник!$A$5:$A$16,0))</f>
        <v>1.9</v>
      </c>
      <c r="K919" s="57" t="n">
        <f aca="false">D919*INDEX(Справочник!$F$5:$F$16,MATCH(C919,Справочник!$A$5:$A$16,0))</f>
        <v>0.7</v>
      </c>
    </row>
    <row r="920" customFormat="false" ht="15" hidden="false" customHeight="false" outlineLevel="0" collapsed="false">
      <c r="A920" s="53" t="n">
        <v>45836</v>
      </c>
      <c r="B920" s="54" t="s">
        <v>738</v>
      </c>
      <c r="C920" s="54" t="s">
        <v>84</v>
      </c>
      <c r="D920" s="54" t="n">
        <v>3</v>
      </c>
      <c r="E920" s="55" t="n">
        <v>10.5</v>
      </c>
      <c r="F920" s="56" t="n">
        <v>0</v>
      </c>
      <c r="G920" s="57" t="n">
        <f aca="false">D920*E920</f>
        <v>31.5</v>
      </c>
      <c r="H920" s="57" t="n">
        <f aca="false">G920*(1-F920)</f>
        <v>31.5</v>
      </c>
      <c r="I920" s="1" t="n">
        <f aca="false">MONTH(A920)</f>
        <v>6</v>
      </c>
      <c r="J920" s="57" t="n">
        <f aca="false">D920*INDEX(Справочник!$E$5:$E$16,MATCH(C920,Справочник!$A$5:$A$16,0))</f>
        <v>14.1</v>
      </c>
      <c r="K920" s="57" t="n">
        <f aca="false">D920*INDEX(Справочник!$F$5:$F$16,MATCH(C920,Справочник!$A$5:$A$16,0))</f>
        <v>2.7</v>
      </c>
    </row>
    <row r="921" customFormat="false" ht="15" hidden="false" customHeight="false" outlineLevel="0" collapsed="false">
      <c r="A921" s="53" t="n">
        <v>45836</v>
      </c>
      <c r="B921" s="54" t="s">
        <v>739</v>
      </c>
      <c r="C921" s="54" t="s">
        <v>82</v>
      </c>
      <c r="D921" s="54" t="n">
        <v>1</v>
      </c>
      <c r="E921" s="55" t="n">
        <v>32</v>
      </c>
      <c r="F921" s="56" t="n">
        <v>0</v>
      </c>
      <c r="G921" s="57" t="n">
        <f aca="false">D921*E921</f>
        <v>32</v>
      </c>
      <c r="H921" s="57" t="n">
        <f aca="false">G921*(1-F921)</f>
        <v>32</v>
      </c>
      <c r="I921" s="1" t="n">
        <f aca="false">MONTH(A921)</f>
        <v>6</v>
      </c>
      <c r="J921" s="57" t="n">
        <f aca="false">D921*INDEX(Справочник!$E$5:$E$16,MATCH(C921,Справочник!$A$5:$A$16,0))</f>
        <v>16.5</v>
      </c>
      <c r="K921" s="57" t="n">
        <f aca="false">D921*INDEX(Справочник!$F$5:$F$16,MATCH(C921,Справочник!$A$5:$A$16,0))</f>
        <v>2.4</v>
      </c>
    </row>
    <row r="922" customFormat="false" ht="15" hidden="false" customHeight="false" outlineLevel="0" collapsed="false">
      <c r="A922" s="53" t="n">
        <v>45836</v>
      </c>
      <c r="B922" s="54" t="s">
        <v>740</v>
      </c>
      <c r="C922" s="54" t="s">
        <v>91</v>
      </c>
      <c r="D922" s="54" t="n">
        <v>1</v>
      </c>
      <c r="E922" s="55" t="n">
        <v>28</v>
      </c>
      <c r="F922" s="56" t="n">
        <v>0.2</v>
      </c>
      <c r="G922" s="57" t="n">
        <f aca="false">D922*E922</f>
        <v>28</v>
      </c>
      <c r="H922" s="57" t="n">
        <f aca="false">G922*(1-F922)</f>
        <v>22.4</v>
      </c>
      <c r="I922" s="1" t="n">
        <f aca="false">MONTH(A922)</f>
        <v>6</v>
      </c>
      <c r="J922" s="57" t="n">
        <f aca="false">D922*INDEX(Справочник!$E$5:$E$16,MATCH(C922,Справочник!$A$5:$A$16,0))</f>
        <v>17.4</v>
      </c>
      <c r="K922" s="57" t="n">
        <f aca="false">D922*INDEX(Справочник!$F$5:$F$16,MATCH(C922,Справочник!$A$5:$A$16,0))</f>
        <v>7.9</v>
      </c>
    </row>
    <row r="923" customFormat="false" ht="15" hidden="false" customHeight="false" outlineLevel="0" collapsed="false">
      <c r="A923" s="53" t="n">
        <v>45836</v>
      </c>
      <c r="B923" s="54" t="s">
        <v>740</v>
      </c>
      <c r="C923" s="54" t="s">
        <v>90</v>
      </c>
      <c r="D923" s="54" t="n">
        <v>2</v>
      </c>
      <c r="E923" s="55" t="n">
        <v>4.5</v>
      </c>
      <c r="F923" s="56" t="n">
        <v>0</v>
      </c>
      <c r="G923" s="57" t="n">
        <f aca="false">D923*E923</f>
        <v>9</v>
      </c>
      <c r="H923" s="57" t="n">
        <f aca="false">G923*(1-F923)</f>
        <v>9</v>
      </c>
      <c r="I923" s="1" t="n">
        <f aca="false">MONTH(A923)</f>
        <v>6</v>
      </c>
      <c r="J923" s="57" t="n">
        <f aca="false">D923*INDEX(Справочник!$E$5:$E$16,MATCH(C923,Справочник!$A$5:$A$16,0))</f>
        <v>3.2</v>
      </c>
      <c r="K923" s="57" t="n">
        <f aca="false">D923*INDEX(Справочник!$F$5:$F$16,MATCH(C923,Справочник!$A$5:$A$16,0))</f>
        <v>5.8</v>
      </c>
    </row>
    <row r="924" customFormat="false" ht="15" hidden="false" customHeight="false" outlineLevel="0" collapsed="false">
      <c r="A924" s="53" t="n">
        <v>45837</v>
      </c>
      <c r="B924" s="54" t="s">
        <v>741</v>
      </c>
      <c r="C924" s="54" t="s">
        <v>83</v>
      </c>
      <c r="D924" s="54" t="n">
        <v>1</v>
      </c>
      <c r="E924" s="55" t="n">
        <v>11.5</v>
      </c>
      <c r="F924" s="56" t="n">
        <v>0</v>
      </c>
      <c r="G924" s="57" t="n">
        <f aca="false">D924*E924</f>
        <v>11.5</v>
      </c>
      <c r="H924" s="57" t="n">
        <f aca="false">G924*(1-F924)</f>
        <v>11.5</v>
      </c>
      <c r="I924" s="1" t="n">
        <f aca="false">MONTH(A924)</f>
        <v>6</v>
      </c>
      <c r="J924" s="57" t="n">
        <f aca="false">D924*INDEX(Справочник!$E$5:$E$16,MATCH(C924,Справочник!$A$5:$A$16,0))</f>
        <v>5.1</v>
      </c>
      <c r="K924" s="57" t="n">
        <f aca="false">D924*INDEX(Справочник!$F$5:$F$16,MATCH(C924,Справочник!$A$5:$A$16,0))</f>
        <v>0.9</v>
      </c>
    </row>
    <row r="925" customFormat="false" ht="15" hidden="false" customHeight="false" outlineLevel="0" collapsed="false">
      <c r="A925" s="53" t="n">
        <v>45837</v>
      </c>
      <c r="B925" s="54" t="s">
        <v>742</v>
      </c>
      <c r="C925" s="54" t="s">
        <v>80</v>
      </c>
      <c r="D925" s="54" t="n">
        <v>1</v>
      </c>
      <c r="E925" s="55" t="n">
        <v>9.9</v>
      </c>
      <c r="F925" s="56" t="n">
        <v>0</v>
      </c>
      <c r="G925" s="57" t="n">
        <f aca="false">D925*E925</f>
        <v>9.9</v>
      </c>
      <c r="H925" s="57" t="n">
        <f aca="false">G925*(1-F925)</f>
        <v>9.9</v>
      </c>
      <c r="I925" s="1" t="n">
        <f aca="false">MONTH(A925)</f>
        <v>6</v>
      </c>
      <c r="J925" s="57" t="n">
        <f aca="false">D925*INDEX(Справочник!$E$5:$E$16,MATCH(C925,Справочник!$A$5:$A$16,0))</f>
        <v>4.2</v>
      </c>
      <c r="K925" s="57" t="n">
        <f aca="false">D925*INDEX(Справочник!$F$5:$F$16,MATCH(C925,Справочник!$A$5:$A$16,0))</f>
        <v>0.9</v>
      </c>
    </row>
    <row r="926" customFormat="false" ht="15" hidden="false" customHeight="false" outlineLevel="0" collapsed="false">
      <c r="A926" s="53" t="n">
        <v>45837</v>
      </c>
      <c r="B926" s="54" t="s">
        <v>742</v>
      </c>
      <c r="C926" s="54" t="s">
        <v>81</v>
      </c>
      <c r="D926" s="54" t="n">
        <v>1</v>
      </c>
      <c r="E926" s="55" t="n">
        <v>29.9</v>
      </c>
      <c r="F926" s="56" t="n">
        <v>0</v>
      </c>
      <c r="G926" s="57" t="n">
        <f aca="false">D926*E926</f>
        <v>29.9</v>
      </c>
      <c r="H926" s="57" t="n">
        <f aca="false">G926*(1-F926)</f>
        <v>29.9</v>
      </c>
      <c r="I926" s="1" t="n">
        <f aca="false">MONTH(A926)</f>
        <v>6</v>
      </c>
      <c r="J926" s="57" t="n">
        <f aca="false">D926*INDEX(Справочник!$E$5:$E$16,MATCH(C926,Справочник!$A$5:$A$16,0))</f>
        <v>14.8</v>
      </c>
      <c r="K926" s="57" t="n">
        <f aca="false">D926*INDEX(Справочник!$F$5:$F$16,MATCH(C926,Справочник!$A$5:$A$16,0))</f>
        <v>2.4</v>
      </c>
    </row>
    <row r="927" customFormat="false" ht="15" hidden="false" customHeight="false" outlineLevel="0" collapsed="false">
      <c r="A927" s="53" t="n">
        <v>45838</v>
      </c>
      <c r="B927" s="54" t="s">
        <v>743</v>
      </c>
      <c r="C927" s="54" t="s">
        <v>85</v>
      </c>
      <c r="D927" s="54" t="n">
        <v>3</v>
      </c>
      <c r="E927" s="55" t="n">
        <v>6.9</v>
      </c>
      <c r="F927" s="56" t="n">
        <v>0</v>
      </c>
      <c r="G927" s="57" t="n">
        <f aca="false">D927*E927</f>
        <v>20.7</v>
      </c>
      <c r="H927" s="57" t="n">
        <f aca="false">G927*(1-F927)</f>
        <v>20.7</v>
      </c>
      <c r="I927" s="1" t="n">
        <f aca="false">MONTH(A927)</f>
        <v>6</v>
      </c>
      <c r="J927" s="57" t="n">
        <f aca="false">D927*INDEX(Справочник!$E$5:$E$16,MATCH(C927,Справочник!$A$5:$A$16,0))</f>
        <v>6.9</v>
      </c>
      <c r="K927" s="57" t="n">
        <f aca="false">D927*INDEX(Справочник!$F$5:$F$16,MATCH(C927,Справочник!$A$5:$A$16,0))</f>
        <v>2.1</v>
      </c>
    </row>
    <row r="928" customFormat="false" ht="15" hidden="false" customHeight="false" outlineLevel="0" collapsed="false">
      <c r="A928" s="53" t="n">
        <v>45838</v>
      </c>
      <c r="B928" s="54" t="s">
        <v>744</v>
      </c>
      <c r="C928" s="54" t="s">
        <v>82</v>
      </c>
      <c r="D928" s="54" t="n">
        <v>1</v>
      </c>
      <c r="E928" s="55" t="n">
        <v>32</v>
      </c>
      <c r="F928" s="56" t="n">
        <v>0</v>
      </c>
      <c r="G928" s="57" t="n">
        <f aca="false">D928*E928</f>
        <v>32</v>
      </c>
      <c r="H928" s="57" t="n">
        <f aca="false">G928*(1-F928)</f>
        <v>32</v>
      </c>
      <c r="I928" s="1" t="n">
        <f aca="false">MONTH(A928)</f>
        <v>6</v>
      </c>
      <c r="J928" s="57" t="n">
        <f aca="false">D928*INDEX(Справочник!$E$5:$E$16,MATCH(C928,Справочник!$A$5:$A$16,0))</f>
        <v>16.5</v>
      </c>
      <c r="K928" s="57" t="n">
        <f aca="false">D928*INDEX(Справочник!$F$5:$F$16,MATCH(C928,Справочник!$A$5:$A$16,0))</f>
        <v>2.4</v>
      </c>
    </row>
    <row r="929" customFormat="false" ht="15" hidden="false" customHeight="false" outlineLevel="0" collapsed="false">
      <c r="A929" s="53" t="n">
        <v>45838</v>
      </c>
      <c r="B929" s="54" t="s">
        <v>745</v>
      </c>
      <c r="C929" s="54" t="s">
        <v>85</v>
      </c>
      <c r="D929" s="54" t="n">
        <v>1</v>
      </c>
      <c r="E929" s="55" t="n">
        <v>6.9</v>
      </c>
      <c r="F929" s="56" t="n">
        <v>0</v>
      </c>
      <c r="G929" s="57" t="n">
        <f aca="false">D929*E929</f>
        <v>6.9</v>
      </c>
      <c r="H929" s="57" t="n">
        <f aca="false">G929*(1-F929)</f>
        <v>6.9</v>
      </c>
      <c r="I929" s="1" t="n">
        <f aca="false">MONTH(A929)</f>
        <v>6</v>
      </c>
      <c r="J929" s="57" t="n">
        <f aca="false">D929*INDEX(Справочник!$E$5:$E$16,MATCH(C929,Справочник!$A$5:$A$16,0))</f>
        <v>2.3</v>
      </c>
      <c r="K929" s="57" t="n">
        <f aca="false">D929*INDEX(Справочник!$F$5:$F$16,MATCH(C929,Справочник!$A$5:$A$16,0))</f>
        <v>0.7</v>
      </c>
    </row>
    <row r="930" customFormat="false" ht="15" hidden="false" customHeight="false" outlineLevel="0" collapsed="false">
      <c r="A930" s="53" t="n">
        <v>45838</v>
      </c>
      <c r="B930" s="54" t="s">
        <v>746</v>
      </c>
      <c r="C930" s="54" t="s">
        <v>87</v>
      </c>
      <c r="D930" s="54" t="n">
        <v>2</v>
      </c>
      <c r="E930" s="55" t="n">
        <v>5.9</v>
      </c>
      <c r="F930" s="56" t="n">
        <v>0</v>
      </c>
      <c r="G930" s="57" t="n">
        <f aca="false">D930*E930</f>
        <v>11.8</v>
      </c>
      <c r="H930" s="57" t="n">
        <f aca="false">G930*(1-F930)</f>
        <v>11.8</v>
      </c>
      <c r="I930" s="1" t="n">
        <f aca="false">MONTH(A930)</f>
        <v>6</v>
      </c>
      <c r="J930" s="57" t="n">
        <f aca="false">D930*INDEX(Справочник!$E$5:$E$16,MATCH(C930,Справочник!$A$5:$A$16,0))</f>
        <v>3.8</v>
      </c>
      <c r="K930" s="57" t="n">
        <f aca="false">D930*INDEX(Справочник!$F$5:$F$16,MATCH(C930,Справочник!$A$5:$A$16,0))</f>
        <v>1.4</v>
      </c>
    </row>
    <row r="931" customFormat="false" ht="15" hidden="false" customHeight="false" outlineLevel="0" collapsed="false">
      <c r="A931" s="53" t="n">
        <v>45838</v>
      </c>
      <c r="B931" s="54" t="s">
        <v>746</v>
      </c>
      <c r="C931" s="54" t="s">
        <v>89</v>
      </c>
      <c r="D931" s="54" t="n">
        <v>1</v>
      </c>
      <c r="E931" s="55" t="n">
        <v>24</v>
      </c>
      <c r="F931" s="56" t="n">
        <v>0</v>
      </c>
      <c r="G931" s="57" t="n">
        <f aca="false">D931*E931</f>
        <v>24</v>
      </c>
      <c r="H931" s="57" t="n">
        <f aca="false">G931*(1-F931)</f>
        <v>24</v>
      </c>
      <c r="I931" s="1" t="n">
        <f aca="false">MONTH(A931)</f>
        <v>6</v>
      </c>
      <c r="J931" s="57" t="n">
        <f aca="false">D931*INDEX(Справочник!$E$5:$E$16,MATCH(C931,Справочник!$A$5:$A$16,0))</f>
        <v>13.5</v>
      </c>
      <c r="K931" s="57" t="n">
        <f aca="false">D931*INDEX(Справочник!$F$5:$F$16,MATCH(C931,Справочник!$A$5:$A$16,0))</f>
        <v>3.8</v>
      </c>
    </row>
    <row r="932" customFormat="false" ht="15" hidden="false" customHeight="false" outlineLevel="0" collapsed="false">
      <c r="A932" s="53" t="n">
        <v>45838</v>
      </c>
      <c r="B932" s="54" t="s">
        <v>747</v>
      </c>
      <c r="C932" s="54" t="s">
        <v>84</v>
      </c>
      <c r="D932" s="54" t="n">
        <v>2</v>
      </c>
      <c r="E932" s="55" t="n">
        <v>10.5</v>
      </c>
      <c r="F932" s="56" t="n">
        <v>0</v>
      </c>
      <c r="G932" s="57" t="n">
        <f aca="false">D932*E932</f>
        <v>21</v>
      </c>
      <c r="H932" s="57" t="n">
        <f aca="false">G932*(1-F932)</f>
        <v>21</v>
      </c>
      <c r="I932" s="1" t="n">
        <f aca="false">MONTH(A932)</f>
        <v>6</v>
      </c>
      <c r="J932" s="57" t="n">
        <f aca="false">D932*INDEX(Справочник!$E$5:$E$16,MATCH(C932,Справочник!$A$5:$A$16,0))</f>
        <v>9.4</v>
      </c>
      <c r="K932" s="57" t="n">
        <f aca="false">D932*INDEX(Справочник!$F$5:$F$16,MATCH(C932,Справочник!$A$5:$A$16,0))</f>
        <v>1.8</v>
      </c>
    </row>
    <row r="933" customFormat="false" ht="15" hidden="false" customHeight="false" outlineLevel="0" collapsed="false">
      <c r="A933" s="53" t="n">
        <v>45838</v>
      </c>
      <c r="B933" s="54" t="s">
        <v>748</v>
      </c>
      <c r="C933" s="54" t="s">
        <v>89</v>
      </c>
      <c r="D933" s="54" t="n">
        <v>1</v>
      </c>
      <c r="E933" s="55" t="n">
        <v>24</v>
      </c>
      <c r="F933" s="56" t="n">
        <v>0</v>
      </c>
      <c r="G933" s="57" t="n">
        <f aca="false">D933*E933</f>
        <v>24</v>
      </c>
      <c r="H933" s="57" t="n">
        <f aca="false">G933*(1-F933)</f>
        <v>24</v>
      </c>
      <c r="I933" s="1" t="n">
        <f aca="false">MONTH(A933)</f>
        <v>6</v>
      </c>
      <c r="J933" s="57" t="n">
        <f aca="false">D933*INDEX(Справочник!$E$5:$E$16,MATCH(C933,Справочник!$A$5:$A$16,0))</f>
        <v>13.5</v>
      </c>
      <c r="K933" s="57" t="n">
        <f aca="false">D933*INDEX(Справочник!$F$5:$F$16,MATCH(C933,Справочник!$A$5:$A$16,0))</f>
        <v>3.8</v>
      </c>
    </row>
    <row r="934" customFormat="false" ht="15" hidden="false" customHeight="false" outlineLevel="0" collapsed="false">
      <c r="A934" s="53" t="n">
        <v>45838</v>
      </c>
      <c r="B934" s="54" t="s">
        <v>749</v>
      </c>
      <c r="C934" s="54" t="s">
        <v>90</v>
      </c>
      <c r="D934" s="54" t="n">
        <v>1</v>
      </c>
      <c r="E934" s="55" t="n">
        <v>4.5</v>
      </c>
      <c r="F934" s="56" t="n">
        <v>0</v>
      </c>
      <c r="G934" s="57" t="n">
        <f aca="false">D934*E934</f>
        <v>4.5</v>
      </c>
      <c r="H934" s="57" t="n">
        <f aca="false">G934*(1-F934)</f>
        <v>4.5</v>
      </c>
      <c r="I934" s="1" t="n">
        <f aca="false">MONTH(A934)</f>
        <v>6</v>
      </c>
      <c r="J934" s="57" t="n">
        <f aca="false">D934*INDEX(Справочник!$E$5:$E$16,MATCH(C934,Справочник!$A$5:$A$16,0))</f>
        <v>1.6</v>
      </c>
      <c r="K934" s="57" t="n">
        <f aca="false">D934*INDEX(Справочник!$F$5:$F$16,MATCH(C934,Справочник!$A$5:$A$16,0))</f>
        <v>2.9</v>
      </c>
    </row>
    <row r="935" customFormat="false" ht="15" hidden="false" customHeight="false" outlineLevel="0" collapsed="false">
      <c r="A935" s="53" t="n">
        <v>45839</v>
      </c>
      <c r="B935" s="54" t="s">
        <v>750</v>
      </c>
      <c r="C935" s="54" t="s">
        <v>84</v>
      </c>
      <c r="D935" s="54" t="n">
        <v>1</v>
      </c>
      <c r="E935" s="55" t="n">
        <v>10.5</v>
      </c>
      <c r="F935" s="56" t="n">
        <v>0.1</v>
      </c>
      <c r="G935" s="57" t="n">
        <f aca="false">D935*E935</f>
        <v>10.5</v>
      </c>
      <c r="H935" s="57" t="n">
        <f aca="false">G935*(1-F935)</f>
        <v>9.45</v>
      </c>
      <c r="I935" s="1" t="n">
        <f aca="false">MONTH(A935)</f>
        <v>7</v>
      </c>
      <c r="J935" s="57" t="n">
        <f aca="false">D935*INDEX(Справочник!$E$5:$E$16,MATCH(C935,Справочник!$A$5:$A$16,0))</f>
        <v>4.7</v>
      </c>
      <c r="K935" s="57" t="n">
        <f aca="false">D935*INDEX(Справочник!$F$5:$F$16,MATCH(C935,Справочник!$A$5:$A$16,0))</f>
        <v>0.9</v>
      </c>
    </row>
    <row r="936" customFormat="false" ht="15" hidden="false" customHeight="false" outlineLevel="0" collapsed="false">
      <c r="A936" s="53" t="n">
        <v>45840</v>
      </c>
      <c r="B936" s="54" t="s">
        <v>751</v>
      </c>
      <c r="C936" s="54" t="s">
        <v>80</v>
      </c>
      <c r="D936" s="54" t="n">
        <v>1</v>
      </c>
      <c r="E936" s="55" t="n">
        <v>9.9</v>
      </c>
      <c r="F936" s="56" t="n">
        <v>0</v>
      </c>
      <c r="G936" s="57" t="n">
        <f aca="false">D936*E936</f>
        <v>9.9</v>
      </c>
      <c r="H936" s="57" t="n">
        <f aca="false">G936*(1-F936)</f>
        <v>9.9</v>
      </c>
      <c r="I936" s="1" t="n">
        <f aca="false">MONTH(A936)</f>
        <v>7</v>
      </c>
      <c r="J936" s="57" t="n">
        <f aca="false">D936*INDEX(Справочник!$E$5:$E$16,MATCH(C936,Справочник!$A$5:$A$16,0))</f>
        <v>4.2</v>
      </c>
      <c r="K936" s="57" t="n">
        <f aca="false">D936*INDEX(Справочник!$F$5:$F$16,MATCH(C936,Справочник!$A$5:$A$16,0))</f>
        <v>0.9</v>
      </c>
    </row>
    <row r="937" customFormat="false" ht="15" hidden="false" customHeight="false" outlineLevel="0" collapsed="false">
      <c r="A937" s="53" t="n">
        <v>45840</v>
      </c>
      <c r="B937" s="54" t="s">
        <v>752</v>
      </c>
      <c r="C937" s="54" t="s">
        <v>82</v>
      </c>
      <c r="D937" s="54" t="n">
        <v>1</v>
      </c>
      <c r="E937" s="55" t="n">
        <v>32</v>
      </c>
      <c r="F937" s="56" t="n">
        <v>0</v>
      </c>
      <c r="G937" s="57" t="n">
        <f aca="false">D937*E937</f>
        <v>32</v>
      </c>
      <c r="H937" s="57" t="n">
        <f aca="false">G937*(1-F937)</f>
        <v>32</v>
      </c>
      <c r="I937" s="1" t="n">
        <f aca="false">MONTH(A937)</f>
        <v>7</v>
      </c>
      <c r="J937" s="57" t="n">
        <f aca="false">D937*INDEX(Справочник!$E$5:$E$16,MATCH(C937,Справочник!$A$5:$A$16,0))</f>
        <v>16.5</v>
      </c>
      <c r="K937" s="57" t="n">
        <f aca="false">D937*INDEX(Справочник!$F$5:$F$16,MATCH(C937,Справочник!$A$5:$A$16,0))</f>
        <v>2.4</v>
      </c>
    </row>
    <row r="938" customFormat="false" ht="15" hidden="false" customHeight="false" outlineLevel="0" collapsed="false">
      <c r="A938" s="53" t="n">
        <v>45840</v>
      </c>
      <c r="B938" s="54" t="s">
        <v>753</v>
      </c>
      <c r="C938" s="54" t="s">
        <v>83</v>
      </c>
      <c r="D938" s="54" t="n">
        <v>3</v>
      </c>
      <c r="E938" s="55" t="n">
        <v>11.5</v>
      </c>
      <c r="F938" s="56" t="n">
        <v>0.1</v>
      </c>
      <c r="G938" s="57" t="n">
        <f aca="false">D938*E938</f>
        <v>34.5</v>
      </c>
      <c r="H938" s="57" t="n">
        <f aca="false">G938*(1-F938)</f>
        <v>31.05</v>
      </c>
      <c r="I938" s="1" t="n">
        <f aca="false">MONTH(A938)</f>
        <v>7</v>
      </c>
      <c r="J938" s="57" t="n">
        <f aca="false">D938*INDEX(Справочник!$E$5:$E$16,MATCH(C938,Справочник!$A$5:$A$16,0))</f>
        <v>15.3</v>
      </c>
      <c r="K938" s="57" t="n">
        <f aca="false">D938*INDEX(Справочник!$F$5:$F$16,MATCH(C938,Справочник!$A$5:$A$16,0))</f>
        <v>2.7</v>
      </c>
    </row>
    <row r="939" customFormat="false" ht="15" hidden="false" customHeight="false" outlineLevel="0" collapsed="false">
      <c r="A939" s="53" t="n">
        <v>45840</v>
      </c>
      <c r="B939" s="54" t="s">
        <v>754</v>
      </c>
      <c r="C939" s="54" t="s">
        <v>84</v>
      </c>
      <c r="D939" s="54" t="n">
        <v>3</v>
      </c>
      <c r="E939" s="55" t="n">
        <v>10.5</v>
      </c>
      <c r="F939" s="56" t="n">
        <v>0.1</v>
      </c>
      <c r="G939" s="57" t="n">
        <f aca="false">D939*E939</f>
        <v>31.5</v>
      </c>
      <c r="H939" s="57" t="n">
        <f aca="false">G939*(1-F939)</f>
        <v>28.35</v>
      </c>
      <c r="I939" s="1" t="n">
        <f aca="false">MONTH(A939)</f>
        <v>7</v>
      </c>
      <c r="J939" s="57" t="n">
        <f aca="false">D939*INDEX(Справочник!$E$5:$E$16,MATCH(C939,Справочник!$A$5:$A$16,0))</f>
        <v>14.1</v>
      </c>
      <c r="K939" s="57" t="n">
        <f aca="false">D939*INDEX(Справочник!$F$5:$F$16,MATCH(C939,Справочник!$A$5:$A$16,0))</f>
        <v>2.7</v>
      </c>
    </row>
    <row r="940" customFormat="false" ht="15" hidden="false" customHeight="false" outlineLevel="0" collapsed="false">
      <c r="A940" s="53" t="n">
        <v>45840</v>
      </c>
      <c r="B940" s="54" t="s">
        <v>754</v>
      </c>
      <c r="C940" s="54" t="s">
        <v>80</v>
      </c>
      <c r="D940" s="54" t="n">
        <v>1</v>
      </c>
      <c r="E940" s="55" t="n">
        <v>9.9</v>
      </c>
      <c r="F940" s="56" t="n">
        <v>0</v>
      </c>
      <c r="G940" s="57" t="n">
        <f aca="false">D940*E940</f>
        <v>9.9</v>
      </c>
      <c r="H940" s="57" t="n">
        <f aca="false">G940*(1-F940)</f>
        <v>9.9</v>
      </c>
      <c r="I940" s="1" t="n">
        <f aca="false">MONTH(A940)</f>
        <v>7</v>
      </c>
      <c r="J940" s="57" t="n">
        <f aca="false">D940*INDEX(Справочник!$E$5:$E$16,MATCH(C940,Справочник!$A$5:$A$16,0))</f>
        <v>4.2</v>
      </c>
      <c r="K940" s="57" t="n">
        <f aca="false">D940*INDEX(Справочник!$F$5:$F$16,MATCH(C940,Справочник!$A$5:$A$16,0))</f>
        <v>0.9</v>
      </c>
    </row>
    <row r="941" customFormat="false" ht="15" hidden="false" customHeight="false" outlineLevel="0" collapsed="false">
      <c r="A941" s="53" t="n">
        <v>45840</v>
      </c>
      <c r="B941" s="54" t="s">
        <v>755</v>
      </c>
      <c r="C941" s="54" t="s">
        <v>86</v>
      </c>
      <c r="D941" s="54" t="n">
        <v>1</v>
      </c>
      <c r="E941" s="55" t="n">
        <v>7.5</v>
      </c>
      <c r="F941" s="56" t="n">
        <v>0</v>
      </c>
      <c r="G941" s="57" t="n">
        <f aca="false">D941*E941</f>
        <v>7.5</v>
      </c>
      <c r="H941" s="57" t="n">
        <f aca="false">G941*(1-F941)</f>
        <v>7.5</v>
      </c>
      <c r="I941" s="1" t="n">
        <f aca="false">MONTH(A941)</f>
        <v>7</v>
      </c>
      <c r="J941" s="57" t="n">
        <f aca="false">D941*INDEX(Справочник!$E$5:$E$16,MATCH(C941,Справочник!$A$5:$A$16,0))</f>
        <v>2.6</v>
      </c>
      <c r="K941" s="57" t="n">
        <f aca="false">D941*INDEX(Справочник!$F$5:$F$16,MATCH(C941,Справочник!$A$5:$A$16,0))</f>
        <v>0.7</v>
      </c>
    </row>
    <row r="942" customFormat="false" ht="15" hidden="false" customHeight="false" outlineLevel="0" collapsed="false">
      <c r="A942" s="53" t="n">
        <v>45841</v>
      </c>
      <c r="B942" s="54" t="s">
        <v>756</v>
      </c>
      <c r="C942" s="54" t="s">
        <v>80</v>
      </c>
      <c r="D942" s="54" t="n">
        <v>1</v>
      </c>
      <c r="E942" s="55" t="n">
        <v>9.9</v>
      </c>
      <c r="F942" s="56" t="n">
        <v>0</v>
      </c>
      <c r="G942" s="57" t="n">
        <f aca="false">D942*E942</f>
        <v>9.9</v>
      </c>
      <c r="H942" s="57" t="n">
        <f aca="false">G942*(1-F942)</f>
        <v>9.9</v>
      </c>
      <c r="I942" s="1" t="n">
        <f aca="false">MONTH(A942)</f>
        <v>7</v>
      </c>
      <c r="J942" s="57" t="n">
        <f aca="false">D942*INDEX(Справочник!$E$5:$E$16,MATCH(C942,Справочник!$A$5:$A$16,0))</f>
        <v>4.2</v>
      </c>
      <c r="K942" s="57" t="n">
        <f aca="false">D942*INDEX(Справочник!$F$5:$F$16,MATCH(C942,Справочник!$A$5:$A$16,0))</f>
        <v>0.9</v>
      </c>
    </row>
    <row r="943" customFormat="false" ht="15" hidden="false" customHeight="false" outlineLevel="0" collapsed="false">
      <c r="A943" s="53" t="n">
        <v>45841</v>
      </c>
      <c r="B943" s="54" t="s">
        <v>757</v>
      </c>
      <c r="C943" s="54" t="s">
        <v>88</v>
      </c>
      <c r="D943" s="54" t="n">
        <v>1</v>
      </c>
      <c r="E943" s="55" t="n">
        <v>39</v>
      </c>
      <c r="F943" s="56" t="n">
        <v>0.1</v>
      </c>
      <c r="G943" s="57" t="n">
        <f aca="false">D943*E943</f>
        <v>39</v>
      </c>
      <c r="H943" s="57" t="n">
        <f aca="false">G943*(1-F943)</f>
        <v>35.1</v>
      </c>
      <c r="I943" s="1" t="n">
        <f aca="false">MONTH(A943)</f>
        <v>7</v>
      </c>
      <c r="J943" s="57" t="n">
        <f aca="false">D943*INDEX(Справочник!$E$5:$E$16,MATCH(C943,Справочник!$A$5:$A$16,0))</f>
        <v>24</v>
      </c>
      <c r="K943" s="57" t="n">
        <f aca="false">D943*INDEX(Справочник!$F$5:$F$16,MATCH(C943,Справочник!$A$5:$A$16,0))</f>
        <v>4.2</v>
      </c>
    </row>
    <row r="944" customFormat="false" ht="15" hidden="false" customHeight="false" outlineLevel="0" collapsed="false">
      <c r="A944" s="53" t="n">
        <v>45841</v>
      </c>
      <c r="B944" s="54" t="s">
        <v>757</v>
      </c>
      <c r="C944" s="54" t="s">
        <v>87</v>
      </c>
      <c r="D944" s="54" t="n">
        <v>2</v>
      </c>
      <c r="E944" s="55" t="n">
        <v>5.9</v>
      </c>
      <c r="F944" s="56" t="n">
        <v>0.1</v>
      </c>
      <c r="G944" s="57" t="n">
        <f aca="false">D944*E944</f>
        <v>11.8</v>
      </c>
      <c r="H944" s="57" t="n">
        <f aca="false">G944*(1-F944)</f>
        <v>10.62</v>
      </c>
      <c r="I944" s="1" t="n">
        <f aca="false">MONTH(A944)</f>
        <v>7</v>
      </c>
      <c r="J944" s="57" t="n">
        <f aca="false">D944*INDEX(Справочник!$E$5:$E$16,MATCH(C944,Справочник!$A$5:$A$16,0))</f>
        <v>3.8</v>
      </c>
      <c r="K944" s="57" t="n">
        <f aca="false">D944*INDEX(Справочник!$F$5:$F$16,MATCH(C944,Справочник!$A$5:$A$16,0))</f>
        <v>1.4</v>
      </c>
    </row>
    <row r="945" customFormat="false" ht="15" hidden="false" customHeight="false" outlineLevel="0" collapsed="false">
      <c r="A945" s="53" t="n">
        <v>45841</v>
      </c>
      <c r="B945" s="54" t="s">
        <v>758</v>
      </c>
      <c r="C945" s="54" t="s">
        <v>82</v>
      </c>
      <c r="D945" s="54" t="n">
        <v>1</v>
      </c>
      <c r="E945" s="55" t="n">
        <v>32</v>
      </c>
      <c r="F945" s="56" t="n">
        <v>0.1</v>
      </c>
      <c r="G945" s="57" t="n">
        <f aca="false">D945*E945</f>
        <v>32</v>
      </c>
      <c r="H945" s="57" t="n">
        <f aca="false">G945*(1-F945)</f>
        <v>28.8</v>
      </c>
      <c r="I945" s="1" t="n">
        <f aca="false">MONTH(A945)</f>
        <v>7</v>
      </c>
      <c r="J945" s="57" t="n">
        <f aca="false">D945*INDEX(Справочник!$E$5:$E$16,MATCH(C945,Справочник!$A$5:$A$16,0))</f>
        <v>16.5</v>
      </c>
      <c r="K945" s="57" t="n">
        <f aca="false">D945*INDEX(Справочник!$F$5:$F$16,MATCH(C945,Справочник!$A$5:$A$16,0))</f>
        <v>2.4</v>
      </c>
    </row>
    <row r="946" customFormat="false" ht="15" hidden="false" customHeight="false" outlineLevel="0" collapsed="false">
      <c r="A946" s="53" t="n">
        <v>45842</v>
      </c>
      <c r="B946" s="54" t="s">
        <v>759</v>
      </c>
      <c r="C946" s="54" t="s">
        <v>81</v>
      </c>
      <c r="D946" s="54" t="n">
        <v>1</v>
      </c>
      <c r="E946" s="55" t="n">
        <v>29.9</v>
      </c>
      <c r="F946" s="56" t="n">
        <v>0.1</v>
      </c>
      <c r="G946" s="57" t="n">
        <f aca="false">D946*E946</f>
        <v>29.9</v>
      </c>
      <c r="H946" s="57" t="n">
        <f aca="false">G946*(1-F946)</f>
        <v>26.91</v>
      </c>
      <c r="I946" s="1" t="n">
        <f aca="false">MONTH(A946)</f>
        <v>7</v>
      </c>
      <c r="J946" s="57" t="n">
        <f aca="false">D946*INDEX(Справочник!$E$5:$E$16,MATCH(C946,Справочник!$A$5:$A$16,0))</f>
        <v>14.8</v>
      </c>
      <c r="K946" s="57" t="n">
        <f aca="false">D946*INDEX(Справочник!$F$5:$F$16,MATCH(C946,Справочник!$A$5:$A$16,0))</f>
        <v>2.4</v>
      </c>
    </row>
    <row r="947" customFormat="false" ht="15" hidden="false" customHeight="false" outlineLevel="0" collapsed="false">
      <c r="A947" s="53" t="n">
        <v>45842</v>
      </c>
      <c r="B947" s="54" t="s">
        <v>759</v>
      </c>
      <c r="C947" s="54" t="s">
        <v>82</v>
      </c>
      <c r="D947" s="54" t="n">
        <v>1</v>
      </c>
      <c r="E947" s="55" t="n">
        <v>32</v>
      </c>
      <c r="F947" s="56" t="n">
        <v>0</v>
      </c>
      <c r="G947" s="57" t="n">
        <f aca="false">D947*E947</f>
        <v>32</v>
      </c>
      <c r="H947" s="57" t="n">
        <f aca="false">G947*(1-F947)</f>
        <v>32</v>
      </c>
      <c r="I947" s="1" t="n">
        <f aca="false">MONTH(A947)</f>
        <v>7</v>
      </c>
      <c r="J947" s="57" t="n">
        <f aca="false">D947*INDEX(Справочник!$E$5:$E$16,MATCH(C947,Справочник!$A$5:$A$16,0))</f>
        <v>16.5</v>
      </c>
      <c r="K947" s="57" t="n">
        <f aca="false">D947*INDEX(Справочник!$F$5:$F$16,MATCH(C947,Справочник!$A$5:$A$16,0))</f>
        <v>2.4</v>
      </c>
    </row>
    <row r="948" customFormat="false" ht="15" hidden="false" customHeight="false" outlineLevel="0" collapsed="false">
      <c r="A948" s="53" t="n">
        <v>45842</v>
      </c>
      <c r="B948" s="54" t="s">
        <v>759</v>
      </c>
      <c r="C948" s="54" t="s">
        <v>80</v>
      </c>
      <c r="D948" s="54" t="n">
        <v>1</v>
      </c>
      <c r="E948" s="55" t="n">
        <v>9.9</v>
      </c>
      <c r="F948" s="56" t="n">
        <v>0.1</v>
      </c>
      <c r="G948" s="57" t="n">
        <f aca="false">D948*E948</f>
        <v>9.9</v>
      </c>
      <c r="H948" s="57" t="n">
        <f aca="false">G948*(1-F948)</f>
        <v>8.91</v>
      </c>
      <c r="I948" s="1" t="n">
        <f aca="false">MONTH(A948)</f>
        <v>7</v>
      </c>
      <c r="J948" s="57" t="n">
        <f aca="false">D948*INDEX(Справочник!$E$5:$E$16,MATCH(C948,Справочник!$A$5:$A$16,0))</f>
        <v>4.2</v>
      </c>
      <c r="K948" s="57" t="n">
        <f aca="false">D948*INDEX(Справочник!$F$5:$F$16,MATCH(C948,Справочник!$A$5:$A$16,0))</f>
        <v>0.9</v>
      </c>
    </row>
    <row r="949" customFormat="false" ht="15" hidden="false" customHeight="false" outlineLevel="0" collapsed="false">
      <c r="A949" s="53" t="n">
        <v>45842</v>
      </c>
      <c r="B949" s="54" t="s">
        <v>760</v>
      </c>
      <c r="C949" s="54" t="s">
        <v>86</v>
      </c>
      <c r="D949" s="54" t="n">
        <v>1</v>
      </c>
      <c r="E949" s="55" t="n">
        <v>7.5</v>
      </c>
      <c r="F949" s="56" t="n">
        <v>0</v>
      </c>
      <c r="G949" s="57" t="n">
        <f aca="false">D949*E949</f>
        <v>7.5</v>
      </c>
      <c r="H949" s="57" t="n">
        <f aca="false">G949*(1-F949)</f>
        <v>7.5</v>
      </c>
      <c r="I949" s="1" t="n">
        <f aca="false">MONTH(A949)</f>
        <v>7</v>
      </c>
      <c r="J949" s="57" t="n">
        <f aca="false">D949*INDEX(Справочник!$E$5:$E$16,MATCH(C949,Справочник!$A$5:$A$16,0))</f>
        <v>2.6</v>
      </c>
      <c r="K949" s="57" t="n">
        <f aca="false">D949*INDEX(Справочник!$F$5:$F$16,MATCH(C949,Справочник!$A$5:$A$16,0))</f>
        <v>0.7</v>
      </c>
    </row>
    <row r="950" customFormat="false" ht="15" hidden="false" customHeight="false" outlineLevel="0" collapsed="false">
      <c r="A950" s="53" t="n">
        <v>45842</v>
      </c>
      <c r="B950" s="54" t="s">
        <v>760</v>
      </c>
      <c r="C950" s="54" t="s">
        <v>85</v>
      </c>
      <c r="D950" s="54" t="n">
        <v>2</v>
      </c>
      <c r="E950" s="55" t="n">
        <v>6.9</v>
      </c>
      <c r="F950" s="56" t="n">
        <v>0.1</v>
      </c>
      <c r="G950" s="57" t="n">
        <f aca="false">D950*E950</f>
        <v>13.8</v>
      </c>
      <c r="H950" s="57" t="n">
        <f aca="false">G950*(1-F950)</f>
        <v>12.42</v>
      </c>
      <c r="I950" s="1" t="n">
        <f aca="false">MONTH(A950)</f>
        <v>7</v>
      </c>
      <c r="J950" s="57" t="n">
        <f aca="false">D950*INDEX(Справочник!$E$5:$E$16,MATCH(C950,Справочник!$A$5:$A$16,0))</f>
        <v>4.6</v>
      </c>
      <c r="K950" s="57" t="n">
        <f aca="false">D950*INDEX(Справочник!$F$5:$F$16,MATCH(C950,Справочник!$A$5:$A$16,0))</f>
        <v>1.4</v>
      </c>
    </row>
    <row r="951" customFormat="false" ht="15" hidden="false" customHeight="false" outlineLevel="0" collapsed="false">
      <c r="A951" s="53" t="n">
        <v>45842</v>
      </c>
      <c r="B951" s="54" t="s">
        <v>760</v>
      </c>
      <c r="C951" s="54" t="s">
        <v>91</v>
      </c>
      <c r="D951" s="54" t="n">
        <v>1</v>
      </c>
      <c r="E951" s="55" t="n">
        <v>28</v>
      </c>
      <c r="F951" s="56" t="n">
        <v>0.2</v>
      </c>
      <c r="G951" s="57" t="n">
        <f aca="false">D951*E951</f>
        <v>28</v>
      </c>
      <c r="H951" s="57" t="n">
        <f aca="false">G951*(1-F951)</f>
        <v>22.4</v>
      </c>
      <c r="I951" s="1" t="n">
        <f aca="false">MONTH(A951)</f>
        <v>7</v>
      </c>
      <c r="J951" s="57" t="n">
        <f aca="false">D951*INDEX(Справочник!$E$5:$E$16,MATCH(C951,Справочник!$A$5:$A$16,0))</f>
        <v>17.4</v>
      </c>
      <c r="K951" s="57" t="n">
        <f aca="false">D951*INDEX(Справочник!$F$5:$F$16,MATCH(C951,Справочник!$A$5:$A$16,0))</f>
        <v>7.9</v>
      </c>
    </row>
    <row r="952" customFormat="false" ht="15" hidden="false" customHeight="false" outlineLevel="0" collapsed="false">
      <c r="A952" s="53" t="n">
        <v>45842</v>
      </c>
      <c r="B952" s="54" t="s">
        <v>761</v>
      </c>
      <c r="C952" s="54" t="s">
        <v>80</v>
      </c>
      <c r="D952" s="54" t="n">
        <v>1</v>
      </c>
      <c r="E952" s="55" t="n">
        <v>9.9</v>
      </c>
      <c r="F952" s="56" t="n">
        <v>0</v>
      </c>
      <c r="G952" s="57" t="n">
        <f aca="false">D952*E952</f>
        <v>9.9</v>
      </c>
      <c r="H952" s="57" t="n">
        <f aca="false">G952*(1-F952)</f>
        <v>9.9</v>
      </c>
      <c r="I952" s="1" t="n">
        <f aca="false">MONTH(A952)</f>
        <v>7</v>
      </c>
      <c r="J952" s="57" t="n">
        <f aca="false">D952*INDEX(Справочник!$E$5:$E$16,MATCH(C952,Справочник!$A$5:$A$16,0))</f>
        <v>4.2</v>
      </c>
      <c r="K952" s="57" t="n">
        <f aca="false">D952*INDEX(Справочник!$F$5:$F$16,MATCH(C952,Справочник!$A$5:$A$16,0))</f>
        <v>0.9</v>
      </c>
    </row>
    <row r="953" customFormat="false" ht="15" hidden="false" customHeight="false" outlineLevel="0" collapsed="false">
      <c r="A953" s="53" t="n">
        <v>45842</v>
      </c>
      <c r="B953" s="54" t="s">
        <v>762</v>
      </c>
      <c r="C953" s="54" t="s">
        <v>85</v>
      </c>
      <c r="D953" s="54" t="n">
        <v>1</v>
      </c>
      <c r="E953" s="55" t="n">
        <v>6.9</v>
      </c>
      <c r="F953" s="56" t="n">
        <v>0</v>
      </c>
      <c r="G953" s="57" t="n">
        <f aca="false">D953*E953</f>
        <v>6.9</v>
      </c>
      <c r="H953" s="57" t="n">
        <f aca="false">G953*(1-F953)</f>
        <v>6.9</v>
      </c>
      <c r="I953" s="1" t="n">
        <f aca="false">MONTH(A953)</f>
        <v>7</v>
      </c>
      <c r="J953" s="57" t="n">
        <f aca="false">D953*INDEX(Справочник!$E$5:$E$16,MATCH(C953,Справочник!$A$5:$A$16,0))</f>
        <v>2.3</v>
      </c>
      <c r="K953" s="57" t="n">
        <f aca="false">D953*INDEX(Справочник!$F$5:$F$16,MATCH(C953,Справочник!$A$5:$A$16,0))</f>
        <v>0.7</v>
      </c>
    </row>
    <row r="954" customFormat="false" ht="15" hidden="false" customHeight="false" outlineLevel="0" collapsed="false">
      <c r="A954" s="53" t="n">
        <v>45842</v>
      </c>
      <c r="B954" s="54" t="s">
        <v>762</v>
      </c>
      <c r="C954" s="54" t="s">
        <v>83</v>
      </c>
      <c r="D954" s="54" t="n">
        <v>2</v>
      </c>
      <c r="E954" s="55" t="n">
        <v>11.5</v>
      </c>
      <c r="F954" s="56" t="n">
        <v>0</v>
      </c>
      <c r="G954" s="57" t="n">
        <f aca="false">D954*E954</f>
        <v>23</v>
      </c>
      <c r="H954" s="57" t="n">
        <f aca="false">G954*(1-F954)</f>
        <v>23</v>
      </c>
      <c r="I954" s="1" t="n">
        <f aca="false">MONTH(A954)</f>
        <v>7</v>
      </c>
      <c r="J954" s="57" t="n">
        <f aca="false">D954*INDEX(Справочник!$E$5:$E$16,MATCH(C954,Справочник!$A$5:$A$16,0))</f>
        <v>10.2</v>
      </c>
      <c r="K954" s="57" t="n">
        <f aca="false">D954*INDEX(Справочник!$F$5:$F$16,MATCH(C954,Справочник!$A$5:$A$16,0))</f>
        <v>1.8</v>
      </c>
    </row>
    <row r="955" customFormat="false" ht="15" hidden="false" customHeight="false" outlineLevel="0" collapsed="false">
      <c r="A955" s="53" t="n">
        <v>45842</v>
      </c>
      <c r="B955" s="54" t="s">
        <v>763</v>
      </c>
      <c r="C955" s="54" t="s">
        <v>84</v>
      </c>
      <c r="D955" s="54" t="n">
        <v>1</v>
      </c>
      <c r="E955" s="55" t="n">
        <v>10.5</v>
      </c>
      <c r="F955" s="56" t="n">
        <v>0.1</v>
      </c>
      <c r="G955" s="57" t="n">
        <f aca="false">D955*E955</f>
        <v>10.5</v>
      </c>
      <c r="H955" s="57" t="n">
        <f aca="false">G955*(1-F955)</f>
        <v>9.45</v>
      </c>
      <c r="I955" s="1" t="n">
        <f aca="false">MONTH(A955)</f>
        <v>7</v>
      </c>
      <c r="J955" s="57" t="n">
        <f aca="false">D955*INDEX(Справочник!$E$5:$E$16,MATCH(C955,Справочник!$A$5:$A$16,0))</f>
        <v>4.7</v>
      </c>
      <c r="K955" s="57" t="n">
        <f aca="false">D955*INDEX(Справочник!$F$5:$F$16,MATCH(C955,Справочник!$A$5:$A$16,0))</f>
        <v>0.9</v>
      </c>
    </row>
    <row r="956" customFormat="false" ht="15" hidden="false" customHeight="false" outlineLevel="0" collapsed="false">
      <c r="A956" s="53" t="n">
        <v>45842</v>
      </c>
      <c r="B956" s="54" t="s">
        <v>763</v>
      </c>
      <c r="C956" s="54" t="s">
        <v>85</v>
      </c>
      <c r="D956" s="54" t="n">
        <v>1</v>
      </c>
      <c r="E956" s="55" t="n">
        <v>6.9</v>
      </c>
      <c r="F956" s="56" t="n">
        <v>0.1</v>
      </c>
      <c r="G956" s="57" t="n">
        <f aca="false">D956*E956</f>
        <v>6.9</v>
      </c>
      <c r="H956" s="57" t="n">
        <f aca="false">G956*(1-F956)</f>
        <v>6.21</v>
      </c>
      <c r="I956" s="1" t="n">
        <f aca="false">MONTH(A956)</f>
        <v>7</v>
      </c>
      <c r="J956" s="57" t="n">
        <f aca="false">D956*INDEX(Справочник!$E$5:$E$16,MATCH(C956,Справочник!$A$5:$A$16,0))</f>
        <v>2.3</v>
      </c>
      <c r="K956" s="57" t="n">
        <f aca="false">D956*INDEX(Справочник!$F$5:$F$16,MATCH(C956,Справочник!$A$5:$A$16,0))</f>
        <v>0.7</v>
      </c>
    </row>
    <row r="957" customFormat="false" ht="15" hidden="false" customHeight="false" outlineLevel="0" collapsed="false">
      <c r="A957" s="53" t="n">
        <v>45842</v>
      </c>
      <c r="B957" s="54" t="s">
        <v>763</v>
      </c>
      <c r="C957" s="54" t="s">
        <v>90</v>
      </c>
      <c r="D957" s="54" t="n">
        <v>2</v>
      </c>
      <c r="E957" s="55" t="n">
        <v>4.5</v>
      </c>
      <c r="F957" s="56" t="n">
        <v>0</v>
      </c>
      <c r="G957" s="57" t="n">
        <f aca="false">D957*E957</f>
        <v>9</v>
      </c>
      <c r="H957" s="57" t="n">
        <f aca="false">G957*(1-F957)</f>
        <v>9</v>
      </c>
      <c r="I957" s="1" t="n">
        <f aca="false">MONTH(A957)</f>
        <v>7</v>
      </c>
      <c r="J957" s="57" t="n">
        <f aca="false">D957*INDEX(Справочник!$E$5:$E$16,MATCH(C957,Справочник!$A$5:$A$16,0))</f>
        <v>3.2</v>
      </c>
      <c r="K957" s="57" t="n">
        <f aca="false">D957*INDEX(Справочник!$F$5:$F$16,MATCH(C957,Справочник!$A$5:$A$16,0))</f>
        <v>5.8</v>
      </c>
    </row>
    <row r="958" customFormat="false" ht="15" hidden="false" customHeight="false" outlineLevel="0" collapsed="false">
      <c r="A958" s="53" t="n">
        <v>45843</v>
      </c>
      <c r="B958" s="54" t="s">
        <v>764</v>
      </c>
      <c r="C958" s="54" t="s">
        <v>84</v>
      </c>
      <c r="D958" s="54" t="n">
        <v>1</v>
      </c>
      <c r="E958" s="55" t="n">
        <v>10.5</v>
      </c>
      <c r="F958" s="56" t="n">
        <v>0</v>
      </c>
      <c r="G958" s="57" t="n">
        <f aca="false">D958*E958</f>
        <v>10.5</v>
      </c>
      <c r="H958" s="57" t="n">
        <f aca="false">G958*(1-F958)</f>
        <v>10.5</v>
      </c>
      <c r="I958" s="1" t="n">
        <f aca="false">MONTH(A958)</f>
        <v>7</v>
      </c>
      <c r="J958" s="57" t="n">
        <f aca="false">D958*INDEX(Справочник!$E$5:$E$16,MATCH(C958,Справочник!$A$5:$A$16,0))</f>
        <v>4.7</v>
      </c>
      <c r="K958" s="57" t="n">
        <f aca="false">D958*INDEX(Справочник!$F$5:$F$16,MATCH(C958,Справочник!$A$5:$A$16,0))</f>
        <v>0.9</v>
      </c>
    </row>
    <row r="959" customFormat="false" ht="15" hidden="false" customHeight="false" outlineLevel="0" collapsed="false">
      <c r="A959" s="53" t="n">
        <v>45843</v>
      </c>
      <c r="B959" s="54" t="s">
        <v>765</v>
      </c>
      <c r="C959" s="54" t="s">
        <v>84</v>
      </c>
      <c r="D959" s="54" t="n">
        <v>1</v>
      </c>
      <c r="E959" s="55" t="n">
        <v>10.5</v>
      </c>
      <c r="F959" s="56" t="n">
        <v>0</v>
      </c>
      <c r="G959" s="57" t="n">
        <f aca="false">D959*E959</f>
        <v>10.5</v>
      </c>
      <c r="H959" s="57" t="n">
        <f aca="false">G959*(1-F959)</f>
        <v>10.5</v>
      </c>
      <c r="I959" s="1" t="n">
        <f aca="false">MONTH(A959)</f>
        <v>7</v>
      </c>
      <c r="J959" s="57" t="n">
        <f aca="false">D959*INDEX(Справочник!$E$5:$E$16,MATCH(C959,Справочник!$A$5:$A$16,0))</f>
        <v>4.7</v>
      </c>
      <c r="K959" s="57" t="n">
        <f aca="false">D959*INDEX(Справочник!$F$5:$F$16,MATCH(C959,Справочник!$A$5:$A$16,0))</f>
        <v>0.9</v>
      </c>
    </row>
    <row r="960" customFormat="false" ht="15" hidden="false" customHeight="false" outlineLevel="0" collapsed="false">
      <c r="A960" s="53" t="n">
        <v>45843</v>
      </c>
      <c r="B960" s="54" t="s">
        <v>766</v>
      </c>
      <c r="C960" s="54" t="s">
        <v>91</v>
      </c>
      <c r="D960" s="54" t="n">
        <v>1</v>
      </c>
      <c r="E960" s="55" t="n">
        <v>28</v>
      </c>
      <c r="F960" s="56" t="n">
        <v>0.2</v>
      </c>
      <c r="G960" s="57" t="n">
        <f aca="false">D960*E960</f>
        <v>28</v>
      </c>
      <c r="H960" s="57" t="n">
        <f aca="false">G960*(1-F960)</f>
        <v>22.4</v>
      </c>
      <c r="I960" s="1" t="n">
        <f aca="false">MONTH(A960)</f>
        <v>7</v>
      </c>
      <c r="J960" s="57" t="n">
        <f aca="false">D960*INDEX(Справочник!$E$5:$E$16,MATCH(C960,Справочник!$A$5:$A$16,0))</f>
        <v>17.4</v>
      </c>
      <c r="K960" s="57" t="n">
        <f aca="false">D960*INDEX(Справочник!$F$5:$F$16,MATCH(C960,Справочник!$A$5:$A$16,0))</f>
        <v>7.9</v>
      </c>
    </row>
    <row r="961" customFormat="false" ht="15" hidden="false" customHeight="false" outlineLevel="0" collapsed="false">
      <c r="A961" s="53" t="n">
        <v>45843</v>
      </c>
      <c r="B961" s="54" t="s">
        <v>766</v>
      </c>
      <c r="C961" s="54" t="s">
        <v>90</v>
      </c>
      <c r="D961" s="54" t="n">
        <v>1</v>
      </c>
      <c r="E961" s="55" t="n">
        <v>4.5</v>
      </c>
      <c r="F961" s="56" t="n">
        <v>0.1</v>
      </c>
      <c r="G961" s="57" t="n">
        <f aca="false">D961*E961</f>
        <v>4.5</v>
      </c>
      <c r="H961" s="57" t="n">
        <f aca="false">G961*(1-F961)</f>
        <v>4.05</v>
      </c>
      <c r="I961" s="1" t="n">
        <f aca="false">MONTH(A961)</f>
        <v>7</v>
      </c>
      <c r="J961" s="57" t="n">
        <f aca="false">D961*INDEX(Справочник!$E$5:$E$16,MATCH(C961,Справочник!$A$5:$A$16,0))</f>
        <v>1.6</v>
      </c>
      <c r="K961" s="57" t="n">
        <f aca="false">D961*INDEX(Справочник!$F$5:$F$16,MATCH(C961,Справочник!$A$5:$A$16,0))</f>
        <v>2.9</v>
      </c>
    </row>
    <row r="962" customFormat="false" ht="15" hidden="false" customHeight="false" outlineLevel="0" collapsed="false">
      <c r="A962" s="53" t="n">
        <v>45843</v>
      </c>
      <c r="B962" s="54" t="s">
        <v>767</v>
      </c>
      <c r="C962" s="54" t="s">
        <v>84</v>
      </c>
      <c r="D962" s="54" t="n">
        <v>1</v>
      </c>
      <c r="E962" s="55" t="n">
        <v>10.5</v>
      </c>
      <c r="F962" s="56" t="n">
        <v>0</v>
      </c>
      <c r="G962" s="57" t="n">
        <f aca="false">D962*E962</f>
        <v>10.5</v>
      </c>
      <c r="H962" s="57" t="n">
        <f aca="false">G962*(1-F962)</f>
        <v>10.5</v>
      </c>
      <c r="I962" s="1" t="n">
        <f aca="false">MONTH(A962)</f>
        <v>7</v>
      </c>
      <c r="J962" s="57" t="n">
        <f aca="false">D962*INDEX(Справочник!$E$5:$E$16,MATCH(C962,Справочник!$A$5:$A$16,0))</f>
        <v>4.7</v>
      </c>
      <c r="K962" s="57" t="n">
        <f aca="false">D962*INDEX(Справочник!$F$5:$F$16,MATCH(C962,Справочник!$A$5:$A$16,0))</f>
        <v>0.9</v>
      </c>
    </row>
    <row r="963" customFormat="false" ht="15" hidden="false" customHeight="false" outlineLevel="0" collapsed="false">
      <c r="A963" s="53" t="n">
        <v>45844</v>
      </c>
      <c r="B963" s="54" t="s">
        <v>768</v>
      </c>
      <c r="C963" s="54" t="s">
        <v>88</v>
      </c>
      <c r="D963" s="54" t="n">
        <v>1</v>
      </c>
      <c r="E963" s="55" t="n">
        <v>39</v>
      </c>
      <c r="F963" s="56" t="n">
        <v>0</v>
      </c>
      <c r="G963" s="57" t="n">
        <f aca="false">D963*E963</f>
        <v>39</v>
      </c>
      <c r="H963" s="57" t="n">
        <f aca="false">G963*(1-F963)</f>
        <v>39</v>
      </c>
      <c r="I963" s="1" t="n">
        <f aca="false">MONTH(A963)</f>
        <v>7</v>
      </c>
      <c r="J963" s="57" t="n">
        <f aca="false">D963*INDEX(Справочник!$E$5:$E$16,MATCH(C963,Справочник!$A$5:$A$16,0))</f>
        <v>24</v>
      </c>
      <c r="K963" s="57" t="n">
        <f aca="false">D963*INDEX(Справочник!$F$5:$F$16,MATCH(C963,Справочник!$A$5:$A$16,0))</f>
        <v>4.2</v>
      </c>
    </row>
    <row r="964" customFormat="false" ht="15" hidden="false" customHeight="false" outlineLevel="0" collapsed="false">
      <c r="A964" s="53" t="n">
        <v>45844</v>
      </c>
      <c r="B964" s="54" t="s">
        <v>769</v>
      </c>
      <c r="C964" s="54" t="s">
        <v>83</v>
      </c>
      <c r="D964" s="54" t="n">
        <v>2</v>
      </c>
      <c r="E964" s="55" t="n">
        <v>11.5</v>
      </c>
      <c r="F964" s="56" t="n">
        <v>0.1</v>
      </c>
      <c r="G964" s="57" t="n">
        <f aca="false">D964*E964</f>
        <v>23</v>
      </c>
      <c r="H964" s="57" t="n">
        <f aca="false">G964*(1-F964)</f>
        <v>20.7</v>
      </c>
      <c r="I964" s="1" t="n">
        <f aca="false">MONTH(A964)</f>
        <v>7</v>
      </c>
      <c r="J964" s="57" t="n">
        <f aca="false">D964*INDEX(Справочник!$E$5:$E$16,MATCH(C964,Справочник!$A$5:$A$16,0))</f>
        <v>10.2</v>
      </c>
      <c r="K964" s="57" t="n">
        <f aca="false">D964*INDEX(Справочник!$F$5:$F$16,MATCH(C964,Справочник!$A$5:$A$16,0))</f>
        <v>1.8</v>
      </c>
    </row>
    <row r="965" customFormat="false" ht="15" hidden="false" customHeight="false" outlineLevel="0" collapsed="false">
      <c r="A965" s="53" t="n">
        <v>45844</v>
      </c>
      <c r="B965" s="54" t="s">
        <v>770</v>
      </c>
      <c r="C965" s="54" t="s">
        <v>84</v>
      </c>
      <c r="D965" s="54" t="n">
        <v>2</v>
      </c>
      <c r="E965" s="55" t="n">
        <v>10.5</v>
      </c>
      <c r="F965" s="56" t="n">
        <v>0.1</v>
      </c>
      <c r="G965" s="57" t="n">
        <f aca="false">D965*E965</f>
        <v>21</v>
      </c>
      <c r="H965" s="57" t="n">
        <f aca="false">G965*(1-F965)</f>
        <v>18.9</v>
      </c>
      <c r="I965" s="1" t="n">
        <f aca="false">MONTH(A965)</f>
        <v>7</v>
      </c>
      <c r="J965" s="57" t="n">
        <f aca="false">D965*INDEX(Справочник!$E$5:$E$16,MATCH(C965,Справочник!$A$5:$A$16,0))</f>
        <v>9.4</v>
      </c>
      <c r="K965" s="57" t="n">
        <f aca="false">D965*INDEX(Справочник!$F$5:$F$16,MATCH(C965,Справочник!$A$5:$A$16,0))</f>
        <v>1.8</v>
      </c>
    </row>
    <row r="966" customFormat="false" ht="15" hidden="false" customHeight="false" outlineLevel="0" collapsed="false">
      <c r="A966" s="53" t="n">
        <v>45844</v>
      </c>
      <c r="B966" s="54" t="s">
        <v>771</v>
      </c>
      <c r="C966" s="54" t="s">
        <v>80</v>
      </c>
      <c r="D966" s="54" t="n">
        <v>1</v>
      </c>
      <c r="E966" s="55" t="n">
        <v>9.9</v>
      </c>
      <c r="F966" s="56" t="n">
        <v>0</v>
      </c>
      <c r="G966" s="57" t="n">
        <f aca="false">D966*E966</f>
        <v>9.9</v>
      </c>
      <c r="H966" s="57" t="n">
        <f aca="false">G966*(1-F966)</f>
        <v>9.9</v>
      </c>
      <c r="I966" s="1" t="n">
        <f aca="false">MONTH(A966)</f>
        <v>7</v>
      </c>
      <c r="J966" s="57" t="n">
        <f aca="false">D966*INDEX(Справочник!$E$5:$E$16,MATCH(C966,Справочник!$A$5:$A$16,0))</f>
        <v>4.2</v>
      </c>
      <c r="K966" s="57" t="n">
        <f aca="false">D966*INDEX(Справочник!$F$5:$F$16,MATCH(C966,Справочник!$A$5:$A$16,0))</f>
        <v>0.9</v>
      </c>
    </row>
    <row r="967" customFormat="false" ht="15" hidden="false" customHeight="false" outlineLevel="0" collapsed="false">
      <c r="A967" s="53" t="n">
        <v>45844</v>
      </c>
      <c r="B967" s="54" t="s">
        <v>772</v>
      </c>
      <c r="C967" s="54" t="s">
        <v>83</v>
      </c>
      <c r="D967" s="54" t="n">
        <v>1</v>
      </c>
      <c r="E967" s="55" t="n">
        <v>11.5</v>
      </c>
      <c r="F967" s="56" t="n">
        <v>0.1</v>
      </c>
      <c r="G967" s="57" t="n">
        <f aca="false">D967*E967</f>
        <v>11.5</v>
      </c>
      <c r="H967" s="57" t="n">
        <f aca="false">G967*(1-F967)</f>
        <v>10.35</v>
      </c>
      <c r="I967" s="1" t="n">
        <f aca="false">MONTH(A967)</f>
        <v>7</v>
      </c>
      <c r="J967" s="57" t="n">
        <f aca="false">D967*INDEX(Справочник!$E$5:$E$16,MATCH(C967,Справочник!$A$5:$A$16,0))</f>
        <v>5.1</v>
      </c>
      <c r="K967" s="57" t="n">
        <f aca="false">D967*INDEX(Справочник!$F$5:$F$16,MATCH(C967,Справочник!$A$5:$A$16,0))</f>
        <v>0.9</v>
      </c>
    </row>
    <row r="968" customFormat="false" ht="15" hidden="false" customHeight="false" outlineLevel="0" collapsed="false">
      <c r="A968" s="53" t="n">
        <v>45844</v>
      </c>
      <c r="B968" s="54" t="s">
        <v>772</v>
      </c>
      <c r="C968" s="54" t="s">
        <v>91</v>
      </c>
      <c r="D968" s="54" t="n">
        <v>1</v>
      </c>
      <c r="E968" s="55" t="n">
        <v>28</v>
      </c>
      <c r="F968" s="56" t="n">
        <v>0.2</v>
      </c>
      <c r="G968" s="57" t="n">
        <f aca="false">D968*E968</f>
        <v>28</v>
      </c>
      <c r="H968" s="57" t="n">
        <f aca="false">G968*(1-F968)</f>
        <v>22.4</v>
      </c>
      <c r="I968" s="1" t="n">
        <f aca="false">MONTH(A968)</f>
        <v>7</v>
      </c>
      <c r="J968" s="57" t="n">
        <f aca="false">D968*INDEX(Справочник!$E$5:$E$16,MATCH(C968,Справочник!$A$5:$A$16,0))</f>
        <v>17.4</v>
      </c>
      <c r="K968" s="57" t="n">
        <f aca="false">D968*INDEX(Справочник!$F$5:$F$16,MATCH(C968,Справочник!$A$5:$A$16,0))</f>
        <v>7.9</v>
      </c>
    </row>
    <row r="969" customFormat="false" ht="15" hidden="false" customHeight="false" outlineLevel="0" collapsed="false">
      <c r="A969" s="53" t="n">
        <v>45844</v>
      </c>
      <c r="B969" s="54" t="s">
        <v>773</v>
      </c>
      <c r="C969" s="54" t="s">
        <v>87</v>
      </c>
      <c r="D969" s="54" t="n">
        <v>1</v>
      </c>
      <c r="E969" s="55" t="n">
        <v>5.9</v>
      </c>
      <c r="F969" s="56" t="n">
        <v>0</v>
      </c>
      <c r="G969" s="57" t="n">
        <f aca="false">D969*E969</f>
        <v>5.9</v>
      </c>
      <c r="H969" s="57" t="n">
        <f aca="false">G969*(1-F969)</f>
        <v>5.9</v>
      </c>
      <c r="I969" s="1" t="n">
        <f aca="false">MONTH(A969)</f>
        <v>7</v>
      </c>
      <c r="J969" s="57" t="n">
        <f aca="false">D969*INDEX(Справочник!$E$5:$E$16,MATCH(C969,Справочник!$A$5:$A$16,0))</f>
        <v>1.9</v>
      </c>
      <c r="K969" s="57" t="n">
        <f aca="false">D969*INDEX(Справочник!$F$5:$F$16,MATCH(C969,Справочник!$A$5:$A$16,0))</f>
        <v>0.7</v>
      </c>
    </row>
    <row r="970" customFormat="false" ht="15" hidden="false" customHeight="false" outlineLevel="0" collapsed="false">
      <c r="A970" s="53" t="n">
        <v>45845</v>
      </c>
      <c r="B970" s="54" t="s">
        <v>774</v>
      </c>
      <c r="C970" s="54" t="s">
        <v>86</v>
      </c>
      <c r="D970" s="54" t="n">
        <v>1</v>
      </c>
      <c r="E970" s="55" t="n">
        <v>7.5</v>
      </c>
      <c r="F970" s="56" t="n">
        <v>0</v>
      </c>
      <c r="G970" s="57" t="n">
        <f aca="false">D970*E970</f>
        <v>7.5</v>
      </c>
      <c r="H970" s="57" t="n">
        <f aca="false">G970*(1-F970)</f>
        <v>7.5</v>
      </c>
      <c r="I970" s="1" t="n">
        <f aca="false">MONTH(A970)</f>
        <v>7</v>
      </c>
      <c r="J970" s="57" t="n">
        <f aca="false">D970*INDEX(Справочник!$E$5:$E$16,MATCH(C970,Справочник!$A$5:$A$16,0))</f>
        <v>2.6</v>
      </c>
      <c r="K970" s="57" t="n">
        <f aca="false">D970*INDEX(Справочник!$F$5:$F$16,MATCH(C970,Справочник!$A$5:$A$16,0))</f>
        <v>0.7</v>
      </c>
    </row>
    <row r="971" customFormat="false" ht="15" hidden="false" customHeight="false" outlineLevel="0" collapsed="false">
      <c r="A971" s="53" t="n">
        <v>45845</v>
      </c>
      <c r="B971" s="54" t="s">
        <v>775</v>
      </c>
      <c r="C971" s="54" t="s">
        <v>90</v>
      </c>
      <c r="D971" s="54" t="n">
        <v>1</v>
      </c>
      <c r="E971" s="55" t="n">
        <v>4.5</v>
      </c>
      <c r="F971" s="56" t="n">
        <v>0.1</v>
      </c>
      <c r="G971" s="57" t="n">
        <f aca="false">D971*E971</f>
        <v>4.5</v>
      </c>
      <c r="H971" s="57" t="n">
        <f aca="false">G971*(1-F971)</f>
        <v>4.05</v>
      </c>
      <c r="I971" s="1" t="n">
        <f aca="false">MONTH(A971)</f>
        <v>7</v>
      </c>
      <c r="J971" s="57" t="n">
        <f aca="false">D971*INDEX(Справочник!$E$5:$E$16,MATCH(C971,Справочник!$A$5:$A$16,0))</f>
        <v>1.6</v>
      </c>
      <c r="K971" s="57" t="n">
        <f aca="false">D971*INDEX(Справочник!$F$5:$F$16,MATCH(C971,Справочник!$A$5:$A$16,0))</f>
        <v>2.9</v>
      </c>
    </row>
    <row r="972" customFormat="false" ht="15" hidden="false" customHeight="false" outlineLevel="0" collapsed="false">
      <c r="A972" s="53" t="n">
        <v>45845</v>
      </c>
      <c r="B972" s="54" t="s">
        <v>776</v>
      </c>
      <c r="C972" s="54" t="s">
        <v>90</v>
      </c>
      <c r="D972" s="54" t="n">
        <v>1</v>
      </c>
      <c r="E972" s="55" t="n">
        <v>4.5</v>
      </c>
      <c r="F972" s="56" t="n">
        <v>0</v>
      </c>
      <c r="G972" s="57" t="n">
        <f aca="false">D972*E972</f>
        <v>4.5</v>
      </c>
      <c r="H972" s="57" t="n">
        <f aca="false">G972*(1-F972)</f>
        <v>4.5</v>
      </c>
      <c r="I972" s="1" t="n">
        <f aca="false">MONTH(A972)</f>
        <v>7</v>
      </c>
      <c r="J972" s="57" t="n">
        <f aca="false">D972*INDEX(Справочник!$E$5:$E$16,MATCH(C972,Справочник!$A$5:$A$16,0))</f>
        <v>1.6</v>
      </c>
      <c r="K972" s="57" t="n">
        <f aca="false">D972*INDEX(Справочник!$F$5:$F$16,MATCH(C972,Справочник!$A$5:$A$16,0))</f>
        <v>2.9</v>
      </c>
    </row>
    <row r="973" customFormat="false" ht="15" hidden="false" customHeight="false" outlineLevel="0" collapsed="false">
      <c r="A973" s="53" t="n">
        <v>45845</v>
      </c>
      <c r="B973" s="54" t="s">
        <v>777</v>
      </c>
      <c r="C973" s="54" t="s">
        <v>82</v>
      </c>
      <c r="D973" s="54" t="n">
        <v>2</v>
      </c>
      <c r="E973" s="55" t="n">
        <v>32</v>
      </c>
      <c r="F973" s="56" t="n">
        <v>0</v>
      </c>
      <c r="G973" s="57" t="n">
        <f aca="false">D973*E973</f>
        <v>64</v>
      </c>
      <c r="H973" s="57" t="n">
        <f aca="false">G973*(1-F973)</f>
        <v>64</v>
      </c>
      <c r="I973" s="1" t="n">
        <f aca="false">MONTH(A973)</f>
        <v>7</v>
      </c>
      <c r="J973" s="57" t="n">
        <f aca="false">D973*INDEX(Справочник!$E$5:$E$16,MATCH(C973,Справочник!$A$5:$A$16,0))</f>
        <v>33</v>
      </c>
      <c r="K973" s="57" t="n">
        <f aca="false">D973*INDEX(Справочник!$F$5:$F$16,MATCH(C973,Справочник!$A$5:$A$16,0))</f>
        <v>4.8</v>
      </c>
    </row>
    <row r="974" customFormat="false" ht="15" hidden="false" customHeight="false" outlineLevel="0" collapsed="false">
      <c r="A974" s="53" t="n">
        <v>45846</v>
      </c>
      <c r="B974" s="54" t="s">
        <v>778</v>
      </c>
      <c r="C974" s="54" t="s">
        <v>84</v>
      </c>
      <c r="D974" s="54" t="n">
        <v>2</v>
      </c>
      <c r="E974" s="55" t="n">
        <v>10.5</v>
      </c>
      <c r="F974" s="56" t="n">
        <v>0</v>
      </c>
      <c r="G974" s="57" t="n">
        <f aca="false">D974*E974</f>
        <v>21</v>
      </c>
      <c r="H974" s="57" t="n">
        <f aca="false">G974*(1-F974)</f>
        <v>21</v>
      </c>
      <c r="I974" s="1" t="n">
        <f aca="false">MONTH(A974)</f>
        <v>7</v>
      </c>
      <c r="J974" s="57" t="n">
        <f aca="false">D974*INDEX(Справочник!$E$5:$E$16,MATCH(C974,Справочник!$A$5:$A$16,0))</f>
        <v>9.4</v>
      </c>
      <c r="K974" s="57" t="n">
        <f aca="false">D974*INDEX(Справочник!$F$5:$F$16,MATCH(C974,Справочник!$A$5:$A$16,0))</f>
        <v>1.8</v>
      </c>
    </row>
    <row r="975" customFormat="false" ht="15" hidden="false" customHeight="false" outlineLevel="0" collapsed="false">
      <c r="A975" s="53" t="n">
        <v>45846</v>
      </c>
      <c r="B975" s="54" t="s">
        <v>779</v>
      </c>
      <c r="C975" s="54" t="s">
        <v>80</v>
      </c>
      <c r="D975" s="54" t="n">
        <v>2</v>
      </c>
      <c r="E975" s="55" t="n">
        <v>9.9</v>
      </c>
      <c r="F975" s="56" t="n">
        <v>0</v>
      </c>
      <c r="G975" s="57" t="n">
        <f aca="false">D975*E975</f>
        <v>19.8</v>
      </c>
      <c r="H975" s="57" t="n">
        <f aca="false">G975*(1-F975)</f>
        <v>19.8</v>
      </c>
      <c r="I975" s="1" t="n">
        <f aca="false">MONTH(A975)</f>
        <v>7</v>
      </c>
      <c r="J975" s="57" t="n">
        <f aca="false">D975*INDEX(Справочник!$E$5:$E$16,MATCH(C975,Справочник!$A$5:$A$16,0))</f>
        <v>8.4</v>
      </c>
      <c r="K975" s="57" t="n">
        <f aca="false">D975*INDEX(Справочник!$F$5:$F$16,MATCH(C975,Справочник!$A$5:$A$16,0))</f>
        <v>1.8</v>
      </c>
    </row>
    <row r="976" customFormat="false" ht="15" hidden="false" customHeight="false" outlineLevel="0" collapsed="false">
      <c r="A976" s="53" t="n">
        <v>45846</v>
      </c>
      <c r="B976" s="54" t="s">
        <v>779</v>
      </c>
      <c r="C976" s="54" t="s">
        <v>83</v>
      </c>
      <c r="D976" s="54" t="n">
        <v>1</v>
      </c>
      <c r="E976" s="55" t="n">
        <v>11.5</v>
      </c>
      <c r="F976" s="56" t="n">
        <v>0.1</v>
      </c>
      <c r="G976" s="57" t="n">
        <f aca="false">D976*E976</f>
        <v>11.5</v>
      </c>
      <c r="H976" s="57" t="n">
        <f aca="false">G976*(1-F976)</f>
        <v>10.35</v>
      </c>
      <c r="I976" s="1" t="n">
        <f aca="false">MONTH(A976)</f>
        <v>7</v>
      </c>
      <c r="J976" s="57" t="n">
        <f aca="false">D976*INDEX(Справочник!$E$5:$E$16,MATCH(C976,Справочник!$A$5:$A$16,0))</f>
        <v>5.1</v>
      </c>
      <c r="K976" s="57" t="n">
        <f aca="false">D976*INDEX(Справочник!$F$5:$F$16,MATCH(C976,Справочник!$A$5:$A$16,0))</f>
        <v>0.9</v>
      </c>
    </row>
    <row r="977" customFormat="false" ht="15" hidden="false" customHeight="false" outlineLevel="0" collapsed="false">
      <c r="A977" s="53" t="n">
        <v>45846</v>
      </c>
      <c r="B977" s="54" t="s">
        <v>780</v>
      </c>
      <c r="C977" s="54" t="s">
        <v>84</v>
      </c>
      <c r="D977" s="54" t="n">
        <v>2</v>
      </c>
      <c r="E977" s="55" t="n">
        <v>10.5</v>
      </c>
      <c r="F977" s="56" t="n">
        <v>0.1</v>
      </c>
      <c r="G977" s="57" t="n">
        <f aca="false">D977*E977</f>
        <v>21</v>
      </c>
      <c r="H977" s="57" t="n">
        <f aca="false">G977*(1-F977)</f>
        <v>18.9</v>
      </c>
      <c r="I977" s="1" t="n">
        <f aca="false">MONTH(A977)</f>
        <v>7</v>
      </c>
      <c r="J977" s="57" t="n">
        <f aca="false">D977*INDEX(Справочник!$E$5:$E$16,MATCH(C977,Справочник!$A$5:$A$16,0))</f>
        <v>9.4</v>
      </c>
      <c r="K977" s="57" t="n">
        <f aca="false">D977*INDEX(Справочник!$F$5:$F$16,MATCH(C977,Справочник!$A$5:$A$16,0))</f>
        <v>1.8</v>
      </c>
    </row>
    <row r="978" customFormat="false" ht="15" hidden="false" customHeight="false" outlineLevel="0" collapsed="false">
      <c r="A978" s="53" t="n">
        <v>45846</v>
      </c>
      <c r="B978" s="54" t="s">
        <v>781</v>
      </c>
      <c r="C978" s="54" t="s">
        <v>91</v>
      </c>
      <c r="D978" s="54" t="n">
        <v>1</v>
      </c>
      <c r="E978" s="55" t="n">
        <v>28</v>
      </c>
      <c r="F978" s="56" t="n">
        <v>0.2</v>
      </c>
      <c r="G978" s="57" t="n">
        <f aca="false">D978*E978</f>
        <v>28</v>
      </c>
      <c r="H978" s="57" t="n">
        <f aca="false">G978*(1-F978)</f>
        <v>22.4</v>
      </c>
      <c r="I978" s="1" t="n">
        <f aca="false">MONTH(A978)</f>
        <v>7</v>
      </c>
      <c r="J978" s="57" t="n">
        <f aca="false">D978*INDEX(Справочник!$E$5:$E$16,MATCH(C978,Справочник!$A$5:$A$16,0))</f>
        <v>17.4</v>
      </c>
      <c r="K978" s="57" t="n">
        <f aca="false">D978*INDEX(Справочник!$F$5:$F$16,MATCH(C978,Справочник!$A$5:$A$16,0))</f>
        <v>7.9</v>
      </c>
    </row>
    <row r="979" customFormat="false" ht="15" hidden="false" customHeight="false" outlineLevel="0" collapsed="false">
      <c r="A979" s="53" t="n">
        <v>45846</v>
      </c>
      <c r="B979" s="54" t="s">
        <v>781</v>
      </c>
      <c r="C979" s="54" t="s">
        <v>85</v>
      </c>
      <c r="D979" s="54" t="n">
        <v>1</v>
      </c>
      <c r="E979" s="55" t="n">
        <v>6.9</v>
      </c>
      <c r="F979" s="56" t="n">
        <v>0.1</v>
      </c>
      <c r="G979" s="57" t="n">
        <f aca="false">D979*E979</f>
        <v>6.9</v>
      </c>
      <c r="H979" s="57" t="n">
        <f aca="false">G979*(1-F979)</f>
        <v>6.21</v>
      </c>
      <c r="I979" s="1" t="n">
        <f aca="false">MONTH(A979)</f>
        <v>7</v>
      </c>
      <c r="J979" s="57" t="n">
        <f aca="false">D979*INDEX(Справочник!$E$5:$E$16,MATCH(C979,Справочник!$A$5:$A$16,0))</f>
        <v>2.3</v>
      </c>
      <c r="K979" s="57" t="n">
        <f aca="false">D979*INDEX(Справочник!$F$5:$F$16,MATCH(C979,Справочник!$A$5:$A$16,0))</f>
        <v>0.7</v>
      </c>
    </row>
    <row r="980" customFormat="false" ht="15" hidden="false" customHeight="false" outlineLevel="0" collapsed="false">
      <c r="A980" s="53" t="n">
        <v>45847</v>
      </c>
      <c r="B980" s="54" t="s">
        <v>782</v>
      </c>
      <c r="C980" s="54" t="s">
        <v>80</v>
      </c>
      <c r="D980" s="54" t="n">
        <v>3</v>
      </c>
      <c r="E980" s="55" t="n">
        <v>9.9</v>
      </c>
      <c r="F980" s="56" t="n">
        <v>0</v>
      </c>
      <c r="G980" s="57" t="n">
        <f aca="false">D980*E980</f>
        <v>29.7</v>
      </c>
      <c r="H980" s="57" t="n">
        <f aca="false">G980*(1-F980)</f>
        <v>29.7</v>
      </c>
      <c r="I980" s="1" t="n">
        <f aca="false">MONTH(A980)</f>
        <v>7</v>
      </c>
      <c r="J980" s="57" t="n">
        <f aca="false">D980*INDEX(Справочник!$E$5:$E$16,MATCH(C980,Справочник!$A$5:$A$16,0))</f>
        <v>12.6</v>
      </c>
      <c r="K980" s="57" t="n">
        <f aca="false">D980*INDEX(Справочник!$F$5:$F$16,MATCH(C980,Справочник!$A$5:$A$16,0))</f>
        <v>2.7</v>
      </c>
    </row>
    <row r="981" customFormat="false" ht="15" hidden="false" customHeight="false" outlineLevel="0" collapsed="false">
      <c r="A981" s="53" t="n">
        <v>45847</v>
      </c>
      <c r="B981" s="54" t="s">
        <v>783</v>
      </c>
      <c r="C981" s="54" t="s">
        <v>80</v>
      </c>
      <c r="D981" s="54" t="n">
        <v>1</v>
      </c>
      <c r="E981" s="55" t="n">
        <v>9.9</v>
      </c>
      <c r="F981" s="56" t="n">
        <v>0.1</v>
      </c>
      <c r="G981" s="57" t="n">
        <f aca="false">D981*E981</f>
        <v>9.9</v>
      </c>
      <c r="H981" s="57" t="n">
        <f aca="false">G981*(1-F981)</f>
        <v>8.91</v>
      </c>
      <c r="I981" s="1" t="n">
        <f aca="false">MONTH(A981)</f>
        <v>7</v>
      </c>
      <c r="J981" s="57" t="n">
        <f aca="false">D981*INDEX(Справочник!$E$5:$E$16,MATCH(C981,Справочник!$A$5:$A$16,0))</f>
        <v>4.2</v>
      </c>
      <c r="K981" s="57" t="n">
        <f aca="false">D981*INDEX(Справочник!$F$5:$F$16,MATCH(C981,Справочник!$A$5:$A$16,0))</f>
        <v>0.9</v>
      </c>
    </row>
    <row r="982" customFormat="false" ht="15" hidden="false" customHeight="false" outlineLevel="0" collapsed="false">
      <c r="A982" s="53" t="n">
        <v>45847</v>
      </c>
      <c r="B982" s="54" t="s">
        <v>784</v>
      </c>
      <c r="C982" s="54" t="s">
        <v>80</v>
      </c>
      <c r="D982" s="54" t="n">
        <v>3</v>
      </c>
      <c r="E982" s="55" t="n">
        <v>9.9</v>
      </c>
      <c r="F982" s="56" t="n">
        <v>0.1</v>
      </c>
      <c r="G982" s="57" t="n">
        <f aca="false">D982*E982</f>
        <v>29.7</v>
      </c>
      <c r="H982" s="57" t="n">
        <f aca="false">G982*(1-F982)</f>
        <v>26.73</v>
      </c>
      <c r="I982" s="1" t="n">
        <f aca="false">MONTH(A982)</f>
        <v>7</v>
      </c>
      <c r="J982" s="57" t="n">
        <f aca="false">D982*INDEX(Справочник!$E$5:$E$16,MATCH(C982,Справочник!$A$5:$A$16,0))</f>
        <v>12.6</v>
      </c>
      <c r="K982" s="57" t="n">
        <f aca="false">D982*INDEX(Справочник!$F$5:$F$16,MATCH(C982,Справочник!$A$5:$A$16,0))</f>
        <v>2.7</v>
      </c>
    </row>
    <row r="983" customFormat="false" ht="15" hidden="false" customHeight="false" outlineLevel="0" collapsed="false">
      <c r="A983" s="53" t="n">
        <v>45847</v>
      </c>
      <c r="B983" s="54" t="s">
        <v>785</v>
      </c>
      <c r="C983" s="54" t="s">
        <v>80</v>
      </c>
      <c r="D983" s="54" t="n">
        <v>2</v>
      </c>
      <c r="E983" s="55" t="n">
        <v>9.9</v>
      </c>
      <c r="F983" s="56" t="n">
        <v>0</v>
      </c>
      <c r="G983" s="57" t="n">
        <f aca="false">D983*E983</f>
        <v>19.8</v>
      </c>
      <c r="H983" s="57" t="n">
        <f aca="false">G983*(1-F983)</f>
        <v>19.8</v>
      </c>
      <c r="I983" s="1" t="n">
        <f aca="false">MONTH(A983)</f>
        <v>7</v>
      </c>
      <c r="J983" s="57" t="n">
        <f aca="false">D983*INDEX(Справочник!$E$5:$E$16,MATCH(C983,Справочник!$A$5:$A$16,0))</f>
        <v>8.4</v>
      </c>
      <c r="K983" s="57" t="n">
        <f aca="false">D983*INDEX(Справочник!$F$5:$F$16,MATCH(C983,Справочник!$A$5:$A$16,0))</f>
        <v>1.8</v>
      </c>
    </row>
    <row r="984" customFormat="false" ht="15" hidden="false" customHeight="false" outlineLevel="0" collapsed="false">
      <c r="A984" s="53" t="n">
        <v>45847</v>
      </c>
      <c r="B984" s="54" t="s">
        <v>785</v>
      </c>
      <c r="C984" s="54" t="s">
        <v>86</v>
      </c>
      <c r="D984" s="54" t="n">
        <v>1</v>
      </c>
      <c r="E984" s="55" t="n">
        <v>7.5</v>
      </c>
      <c r="F984" s="56" t="n">
        <v>0.1</v>
      </c>
      <c r="G984" s="57" t="n">
        <f aca="false">D984*E984</f>
        <v>7.5</v>
      </c>
      <c r="H984" s="57" t="n">
        <f aca="false">G984*(1-F984)</f>
        <v>6.75</v>
      </c>
      <c r="I984" s="1" t="n">
        <f aca="false">MONTH(A984)</f>
        <v>7</v>
      </c>
      <c r="J984" s="57" t="n">
        <f aca="false">D984*INDEX(Справочник!$E$5:$E$16,MATCH(C984,Справочник!$A$5:$A$16,0))</f>
        <v>2.6</v>
      </c>
      <c r="K984" s="57" t="n">
        <f aca="false">D984*INDEX(Справочник!$F$5:$F$16,MATCH(C984,Справочник!$A$5:$A$16,0))</f>
        <v>0.7</v>
      </c>
    </row>
    <row r="985" customFormat="false" ht="15" hidden="false" customHeight="false" outlineLevel="0" collapsed="false">
      <c r="A985" s="53" t="n">
        <v>45847</v>
      </c>
      <c r="B985" s="54" t="s">
        <v>786</v>
      </c>
      <c r="C985" s="54" t="s">
        <v>85</v>
      </c>
      <c r="D985" s="54" t="n">
        <v>1</v>
      </c>
      <c r="E985" s="55" t="n">
        <v>6.9</v>
      </c>
      <c r="F985" s="56" t="n">
        <v>0</v>
      </c>
      <c r="G985" s="57" t="n">
        <f aca="false">D985*E985</f>
        <v>6.9</v>
      </c>
      <c r="H985" s="57" t="n">
        <f aca="false">G985*(1-F985)</f>
        <v>6.9</v>
      </c>
      <c r="I985" s="1" t="n">
        <f aca="false">MONTH(A985)</f>
        <v>7</v>
      </c>
      <c r="J985" s="57" t="n">
        <f aca="false">D985*INDEX(Справочник!$E$5:$E$16,MATCH(C985,Справочник!$A$5:$A$16,0))</f>
        <v>2.3</v>
      </c>
      <c r="K985" s="57" t="n">
        <f aca="false">D985*INDEX(Справочник!$F$5:$F$16,MATCH(C985,Справочник!$A$5:$A$16,0))</f>
        <v>0.7</v>
      </c>
    </row>
    <row r="986" customFormat="false" ht="15" hidden="false" customHeight="false" outlineLevel="0" collapsed="false">
      <c r="A986" s="53" t="n">
        <v>45848</v>
      </c>
      <c r="B986" s="54" t="s">
        <v>787</v>
      </c>
      <c r="C986" s="54" t="s">
        <v>80</v>
      </c>
      <c r="D986" s="54" t="n">
        <v>3</v>
      </c>
      <c r="E986" s="55" t="n">
        <v>9.9</v>
      </c>
      <c r="F986" s="56" t="n">
        <v>0.1</v>
      </c>
      <c r="G986" s="57" t="n">
        <f aca="false">D986*E986</f>
        <v>29.7</v>
      </c>
      <c r="H986" s="57" t="n">
        <f aca="false">G986*(1-F986)</f>
        <v>26.73</v>
      </c>
      <c r="I986" s="1" t="n">
        <f aca="false">MONTH(A986)</f>
        <v>7</v>
      </c>
      <c r="J986" s="57" t="n">
        <f aca="false">D986*INDEX(Справочник!$E$5:$E$16,MATCH(C986,Справочник!$A$5:$A$16,0))</f>
        <v>12.6</v>
      </c>
      <c r="K986" s="57" t="n">
        <f aca="false">D986*INDEX(Справочник!$F$5:$F$16,MATCH(C986,Справочник!$A$5:$A$16,0))</f>
        <v>2.7</v>
      </c>
    </row>
    <row r="987" customFormat="false" ht="15" hidden="false" customHeight="false" outlineLevel="0" collapsed="false">
      <c r="A987" s="53" t="n">
        <v>45848</v>
      </c>
      <c r="B987" s="54" t="s">
        <v>787</v>
      </c>
      <c r="C987" s="54" t="s">
        <v>87</v>
      </c>
      <c r="D987" s="54" t="n">
        <v>1</v>
      </c>
      <c r="E987" s="55" t="n">
        <v>5.9</v>
      </c>
      <c r="F987" s="56" t="n">
        <v>0</v>
      </c>
      <c r="G987" s="57" t="n">
        <f aca="false">D987*E987</f>
        <v>5.9</v>
      </c>
      <c r="H987" s="57" t="n">
        <f aca="false">G987*(1-F987)</f>
        <v>5.9</v>
      </c>
      <c r="I987" s="1" t="n">
        <f aca="false">MONTH(A987)</f>
        <v>7</v>
      </c>
      <c r="J987" s="57" t="n">
        <f aca="false">D987*INDEX(Справочник!$E$5:$E$16,MATCH(C987,Справочник!$A$5:$A$16,0))</f>
        <v>1.9</v>
      </c>
      <c r="K987" s="57" t="n">
        <f aca="false">D987*INDEX(Справочник!$F$5:$F$16,MATCH(C987,Справочник!$A$5:$A$16,0))</f>
        <v>0.7</v>
      </c>
    </row>
    <row r="988" customFormat="false" ht="15" hidden="false" customHeight="false" outlineLevel="0" collapsed="false">
      <c r="A988" s="53" t="n">
        <v>45848</v>
      </c>
      <c r="B988" s="54" t="s">
        <v>788</v>
      </c>
      <c r="C988" s="54" t="s">
        <v>80</v>
      </c>
      <c r="D988" s="54" t="n">
        <v>2</v>
      </c>
      <c r="E988" s="55" t="n">
        <v>9.9</v>
      </c>
      <c r="F988" s="56" t="n">
        <v>0.1</v>
      </c>
      <c r="G988" s="57" t="n">
        <f aca="false">D988*E988</f>
        <v>19.8</v>
      </c>
      <c r="H988" s="57" t="n">
        <f aca="false">G988*(1-F988)</f>
        <v>17.82</v>
      </c>
      <c r="I988" s="1" t="n">
        <f aca="false">MONTH(A988)</f>
        <v>7</v>
      </c>
      <c r="J988" s="57" t="n">
        <f aca="false">D988*INDEX(Справочник!$E$5:$E$16,MATCH(C988,Справочник!$A$5:$A$16,0))</f>
        <v>8.4</v>
      </c>
      <c r="K988" s="57" t="n">
        <f aca="false">D988*INDEX(Справочник!$F$5:$F$16,MATCH(C988,Справочник!$A$5:$A$16,0))</f>
        <v>1.8</v>
      </c>
    </row>
    <row r="989" customFormat="false" ht="15" hidden="false" customHeight="false" outlineLevel="0" collapsed="false">
      <c r="A989" s="53" t="n">
        <v>45848</v>
      </c>
      <c r="B989" s="54" t="s">
        <v>789</v>
      </c>
      <c r="C989" s="54" t="s">
        <v>81</v>
      </c>
      <c r="D989" s="54" t="n">
        <v>2</v>
      </c>
      <c r="E989" s="55" t="n">
        <v>29.9</v>
      </c>
      <c r="F989" s="56" t="n">
        <v>0</v>
      </c>
      <c r="G989" s="57" t="n">
        <f aca="false">D989*E989</f>
        <v>59.8</v>
      </c>
      <c r="H989" s="57" t="n">
        <f aca="false">G989*(1-F989)</f>
        <v>59.8</v>
      </c>
      <c r="I989" s="1" t="n">
        <f aca="false">MONTH(A989)</f>
        <v>7</v>
      </c>
      <c r="J989" s="57" t="n">
        <f aca="false">D989*INDEX(Справочник!$E$5:$E$16,MATCH(C989,Справочник!$A$5:$A$16,0))</f>
        <v>29.6</v>
      </c>
      <c r="K989" s="57" t="n">
        <f aca="false">D989*INDEX(Справочник!$F$5:$F$16,MATCH(C989,Справочник!$A$5:$A$16,0))</f>
        <v>4.8</v>
      </c>
    </row>
    <row r="990" customFormat="false" ht="15" hidden="false" customHeight="false" outlineLevel="0" collapsed="false">
      <c r="A990" s="53" t="n">
        <v>45848</v>
      </c>
      <c r="B990" s="54" t="s">
        <v>790</v>
      </c>
      <c r="C990" s="54" t="s">
        <v>89</v>
      </c>
      <c r="D990" s="54" t="n">
        <v>1</v>
      </c>
      <c r="E990" s="55" t="n">
        <v>24</v>
      </c>
      <c r="F990" s="56" t="n">
        <v>0</v>
      </c>
      <c r="G990" s="57" t="n">
        <f aca="false">D990*E990</f>
        <v>24</v>
      </c>
      <c r="H990" s="57" t="n">
        <f aca="false">G990*(1-F990)</f>
        <v>24</v>
      </c>
      <c r="I990" s="1" t="n">
        <f aca="false">MONTH(A990)</f>
        <v>7</v>
      </c>
      <c r="J990" s="57" t="n">
        <f aca="false">D990*INDEX(Справочник!$E$5:$E$16,MATCH(C990,Справочник!$A$5:$A$16,0))</f>
        <v>13.5</v>
      </c>
      <c r="K990" s="57" t="n">
        <f aca="false">D990*INDEX(Справочник!$F$5:$F$16,MATCH(C990,Справочник!$A$5:$A$16,0))</f>
        <v>3.8</v>
      </c>
    </row>
    <row r="991" customFormat="false" ht="15" hidden="false" customHeight="false" outlineLevel="0" collapsed="false">
      <c r="A991" s="53" t="n">
        <v>45848</v>
      </c>
      <c r="B991" s="54" t="s">
        <v>791</v>
      </c>
      <c r="C991" s="54" t="s">
        <v>80</v>
      </c>
      <c r="D991" s="54" t="n">
        <v>2</v>
      </c>
      <c r="E991" s="55" t="n">
        <v>9.9</v>
      </c>
      <c r="F991" s="56" t="n">
        <v>0</v>
      </c>
      <c r="G991" s="57" t="n">
        <f aca="false">D991*E991</f>
        <v>19.8</v>
      </c>
      <c r="H991" s="57" t="n">
        <f aca="false">G991*(1-F991)</f>
        <v>19.8</v>
      </c>
      <c r="I991" s="1" t="n">
        <f aca="false">MONTH(A991)</f>
        <v>7</v>
      </c>
      <c r="J991" s="57" t="n">
        <f aca="false">D991*INDEX(Справочник!$E$5:$E$16,MATCH(C991,Справочник!$A$5:$A$16,0))</f>
        <v>8.4</v>
      </c>
      <c r="K991" s="57" t="n">
        <f aca="false">D991*INDEX(Справочник!$F$5:$F$16,MATCH(C991,Справочник!$A$5:$A$16,0))</f>
        <v>1.8</v>
      </c>
    </row>
    <row r="992" customFormat="false" ht="15" hidden="false" customHeight="false" outlineLevel="0" collapsed="false">
      <c r="A992" s="53" t="n">
        <v>45848</v>
      </c>
      <c r="B992" s="54" t="s">
        <v>791</v>
      </c>
      <c r="C992" s="54" t="s">
        <v>85</v>
      </c>
      <c r="D992" s="54" t="n">
        <v>1</v>
      </c>
      <c r="E992" s="55" t="n">
        <v>6.9</v>
      </c>
      <c r="F992" s="56" t="n">
        <v>0</v>
      </c>
      <c r="G992" s="57" t="n">
        <f aca="false">D992*E992</f>
        <v>6.9</v>
      </c>
      <c r="H992" s="57" t="n">
        <f aca="false">G992*(1-F992)</f>
        <v>6.9</v>
      </c>
      <c r="I992" s="1" t="n">
        <f aca="false">MONTH(A992)</f>
        <v>7</v>
      </c>
      <c r="J992" s="57" t="n">
        <f aca="false">D992*INDEX(Справочник!$E$5:$E$16,MATCH(C992,Справочник!$A$5:$A$16,0))</f>
        <v>2.3</v>
      </c>
      <c r="K992" s="57" t="n">
        <f aca="false">D992*INDEX(Справочник!$F$5:$F$16,MATCH(C992,Справочник!$A$5:$A$16,0))</f>
        <v>0.7</v>
      </c>
    </row>
    <row r="993" customFormat="false" ht="15" hidden="false" customHeight="false" outlineLevel="0" collapsed="false">
      <c r="A993" s="53" t="n">
        <v>45848</v>
      </c>
      <c r="B993" s="54" t="s">
        <v>791</v>
      </c>
      <c r="C993" s="54" t="s">
        <v>89</v>
      </c>
      <c r="D993" s="54" t="n">
        <v>1</v>
      </c>
      <c r="E993" s="55" t="n">
        <v>24</v>
      </c>
      <c r="F993" s="56" t="n">
        <v>0.1</v>
      </c>
      <c r="G993" s="57" t="n">
        <f aca="false">D993*E993</f>
        <v>24</v>
      </c>
      <c r="H993" s="57" t="n">
        <f aca="false">G993*(1-F993)</f>
        <v>21.6</v>
      </c>
      <c r="I993" s="1" t="n">
        <f aca="false">MONTH(A993)</f>
        <v>7</v>
      </c>
      <c r="J993" s="57" t="n">
        <f aca="false">D993*INDEX(Справочник!$E$5:$E$16,MATCH(C993,Справочник!$A$5:$A$16,0))</f>
        <v>13.5</v>
      </c>
      <c r="K993" s="57" t="n">
        <f aca="false">D993*INDEX(Справочник!$F$5:$F$16,MATCH(C993,Справочник!$A$5:$A$16,0))</f>
        <v>3.8</v>
      </c>
    </row>
    <row r="994" customFormat="false" ht="15" hidden="false" customHeight="false" outlineLevel="0" collapsed="false">
      <c r="A994" s="53" t="n">
        <v>45848</v>
      </c>
      <c r="B994" s="54" t="s">
        <v>792</v>
      </c>
      <c r="C994" s="54" t="s">
        <v>84</v>
      </c>
      <c r="D994" s="54" t="n">
        <v>1</v>
      </c>
      <c r="E994" s="55" t="n">
        <v>10.5</v>
      </c>
      <c r="F994" s="56" t="n">
        <v>0.1</v>
      </c>
      <c r="G994" s="57" t="n">
        <f aca="false">D994*E994</f>
        <v>10.5</v>
      </c>
      <c r="H994" s="57" t="n">
        <f aca="false">G994*(1-F994)</f>
        <v>9.45</v>
      </c>
      <c r="I994" s="1" t="n">
        <f aca="false">MONTH(A994)</f>
        <v>7</v>
      </c>
      <c r="J994" s="57" t="n">
        <f aca="false">D994*INDEX(Справочник!$E$5:$E$16,MATCH(C994,Справочник!$A$5:$A$16,0))</f>
        <v>4.7</v>
      </c>
      <c r="K994" s="57" t="n">
        <f aca="false">D994*INDEX(Справочник!$F$5:$F$16,MATCH(C994,Справочник!$A$5:$A$16,0))</f>
        <v>0.9</v>
      </c>
    </row>
    <row r="995" customFormat="false" ht="15" hidden="false" customHeight="false" outlineLevel="0" collapsed="false">
      <c r="A995" s="53" t="n">
        <v>45848</v>
      </c>
      <c r="B995" s="54" t="s">
        <v>793</v>
      </c>
      <c r="C995" s="54" t="s">
        <v>91</v>
      </c>
      <c r="D995" s="54" t="n">
        <v>1</v>
      </c>
      <c r="E995" s="55" t="n">
        <v>28</v>
      </c>
      <c r="F995" s="56" t="n">
        <v>0.2</v>
      </c>
      <c r="G995" s="57" t="n">
        <f aca="false">D995*E995</f>
        <v>28</v>
      </c>
      <c r="H995" s="57" t="n">
        <f aca="false">G995*(1-F995)</f>
        <v>22.4</v>
      </c>
      <c r="I995" s="1" t="n">
        <f aca="false">MONTH(A995)</f>
        <v>7</v>
      </c>
      <c r="J995" s="57" t="n">
        <f aca="false">D995*INDEX(Справочник!$E$5:$E$16,MATCH(C995,Справочник!$A$5:$A$16,0))</f>
        <v>17.4</v>
      </c>
      <c r="K995" s="57" t="n">
        <f aca="false">D995*INDEX(Справочник!$F$5:$F$16,MATCH(C995,Справочник!$A$5:$A$16,0))</f>
        <v>7.9</v>
      </c>
    </row>
    <row r="996" customFormat="false" ht="15" hidden="false" customHeight="false" outlineLevel="0" collapsed="false">
      <c r="A996" s="53" t="n">
        <v>45848</v>
      </c>
      <c r="B996" s="54" t="s">
        <v>793</v>
      </c>
      <c r="C996" s="54" t="s">
        <v>81</v>
      </c>
      <c r="D996" s="54" t="n">
        <v>1</v>
      </c>
      <c r="E996" s="55" t="n">
        <v>29.9</v>
      </c>
      <c r="F996" s="56" t="n">
        <v>0</v>
      </c>
      <c r="G996" s="57" t="n">
        <f aca="false">D996*E996</f>
        <v>29.9</v>
      </c>
      <c r="H996" s="57" t="n">
        <f aca="false">G996*(1-F996)</f>
        <v>29.9</v>
      </c>
      <c r="I996" s="1" t="n">
        <f aca="false">MONTH(A996)</f>
        <v>7</v>
      </c>
      <c r="J996" s="57" t="n">
        <f aca="false">D996*INDEX(Справочник!$E$5:$E$16,MATCH(C996,Справочник!$A$5:$A$16,0))</f>
        <v>14.8</v>
      </c>
      <c r="K996" s="57" t="n">
        <f aca="false">D996*INDEX(Справочник!$F$5:$F$16,MATCH(C996,Справочник!$A$5:$A$16,0))</f>
        <v>2.4</v>
      </c>
    </row>
    <row r="997" customFormat="false" ht="15" hidden="false" customHeight="false" outlineLevel="0" collapsed="false">
      <c r="A997" s="53" t="n">
        <v>45848</v>
      </c>
      <c r="B997" s="54" t="s">
        <v>793</v>
      </c>
      <c r="C997" s="54" t="s">
        <v>83</v>
      </c>
      <c r="D997" s="54" t="n">
        <v>1</v>
      </c>
      <c r="E997" s="55" t="n">
        <v>11.5</v>
      </c>
      <c r="F997" s="56" t="n">
        <v>0.1</v>
      </c>
      <c r="G997" s="57" t="n">
        <f aca="false">D997*E997</f>
        <v>11.5</v>
      </c>
      <c r="H997" s="57" t="n">
        <f aca="false">G997*(1-F997)</f>
        <v>10.35</v>
      </c>
      <c r="I997" s="1" t="n">
        <f aca="false">MONTH(A997)</f>
        <v>7</v>
      </c>
      <c r="J997" s="57" t="n">
        <f aca="false">D997*INDEX(Справочник!$E$5:$E$16,MATCH(C997,Справочник!$A$5:$A$16,0))</f>
        <v>5.1</v>
      </c>
      <c r="K997" s="57" t="n">
        <f aca="false">D997*INDEX(Справочник!$F$5:$F$16,MATCH(C997,Справочник!$A$5:$A$16,0))</f>
        <v>0.9</v>
      </c>
    </row>
    <row r="998" customFormat="false" ht="15" hidden="false" customHeight="false" outlineLevel="0" collapsed="false">
      <c r="A998" s="53" t="n">
        <v>45849</v>
      </c>
      <c r="B998" s="54" t="s">
        <v>794</v>
      </c>
      <c r="C998" s="54" t="s">
        <v>80</v>
      </c>
      <c r="D998" s="54" t="n">
        <v>2</v>
      </c>
      <c r="E998" s="55" t="n">
        <v>9.9</v>
      </c>
      <c r="F998" s="56" t="n">
        <v>0</v>
      </c>
      <c r="G998" s="57" t="n">
        <f aca="false">D998*E998</f>
        <v>19.8</v>
      </c>
      <c r="H998" s="57" t="n">
        <f aca="false">G998*(1-F998)</f>
        <v>19.8</v>
      </c>
      <c r="I998" s="1" t="n">
        <f aca="false">MONTH(A998)</f>
        <v>7</v>
      </c>
      <c r="J998" s="57" t="n">
        <f aca="false">D998*INDEX(Справочник!$E$5:$E$16,MATCH(C998,Справочник!$A$5:$A$16,0))</f>
        <v>8.4</v>
      </c>
      <c r="K998" s="57" t="n">
        <f aca="false">D998*INDEX(Справочник!$F$5:$F$16,MATCH(C998,Справочник!$A$5:$A$16,0))</f>
        <v>1.8</v>
      </c>
    </row>
    <row r="999" customFormat="false" ht="15" hidden="false" customHeight="false" outlineLevel="0" collapsed="false">
      <c r="A999" s="53" t="n">
        <v>45849</v>
      </c>
      <c r="B999" s="54" t="s">
        <v>794</v>
      </c>
      <c r="C999" s="54" t="s">
        <v>81</v>
      </c>
      <c r="D999" s="54" t="n">
        <v>1</v>
      </c>
      <c r="E999" s="55" t="n">
        <v>29.9</v>
      </c>
      <c r="F999" s="56" t="n">
        <v>0</v>
      </c>
      <c r="G999" s="57" t="n">
        <f aca="false">D999*E999</f>
        <v>29.9</v>
      </c>
      <c r="H999" s="57" t="n">
        <f aca="false">G999*(1-F999)</f>
        <v>29.9</v>
      </c>
      <c r="I999" s="1" t="n">
        <f aca="false">MONTH(A999)</f>
        <v>7</v>
      </c>
      <c r="J999" s="57" t="n">
        <f aca="false">D999*INDEX(Справочник!$E$5:$E$16,MATCH(C999,Справочник!$A$5:$A$16,0))</f>
        <v>14.8</v>
      </c>
      <c r="K999" s="57" t="n">
        <f aca="false">D999*INDEX(Справочник!$F$5:$F$16,MATCH(C999,Справочник!$A$5:$A$16,0))</f>
        <v>2.4</v>
      </c>
    </row>
    <row r="1000" customFormat="false" ht="15" hidden="false" customHeight="false" outlineLevel="0" collapsed="false">
      <c r="A1000" s="53" t="n">
        <v>45849</v>
      </c>
      <c r="B1000" s="54" t="s">
        <v>794</v>
      </c>
      <c r="C1000" s="54" t="s">
        <v>89</v>
      </c>
      <c r="D1000" s="54" t="n">
        <v>1</v>
      </c>
      <c r="E1000" s="55" t="n">
        <v>24</v>
      </c>
      <c r="F1000" s="56" t="n">
        <v>0.1</v>
      </c>
      <c r="G1000" s="57" t="n">
        <f aca="false">D1000*E1000</f>
        <v>24</v>
      </c>
      <c r="H1000" s="57" t="n">
        <f aca="false">G1000*(1-F1000)</f>
        <v>21.6</v>
      </c>
      <c r="I1000" s="1" t="n">
        <f aca="false">MONTH(A1000)</f>
        <v>7</v>
      </c>
      <c r="J1000" s="57" t="n">
        <f aca="false">D1000*INDEX(Справочник!$E$5:$E$16,MATCH(C1000,Справочник!$A$5:$A$16,0))</f>
        <v>13.5</v>
      </c>
      <c r="K1000" s="57" t="n">
        <f aca="false">D1000*INDEX(Справочник!$F$5:$F$16,MATCH(C1000,Справочник!$A$5:$A$16,0))</f>
        <v>3.8</v>
      </c>
    </row>
    <row r="1001" customFormat="false" ht="15" hidden="false" customHeight="false" outlineLevel="0" collapsed="false">
      <c r="A1001" s="53" t="n">
        <v>45849</v>
      </c>
      <c r="B1001" s="54" t="s">
        <v>795</v>
      </c>
      <c r="C1001" s="54" t="s">
        <v>91</v>
      </c>
      <c r="D1001" s="54" t="n">
        <v>1</v>
      </c>
      <c r="E1001" s="55" t="n">
        <v>28</v>
      </c>
      <c r="F1001" s="56" t="n">
        <v>0.2</v>
      </c>
      <c r="G1001" s="57" t="n">
        <f aca="false">D1001*E1001</f>
        <v>28</v>
      </c>
      <c r="H1001" s="57" t="n">
        <f aca="false">G1001*(1-F1001)</f>
        <v>22.4</v>
      </c>
      <c r="I1001" s="1" t="n">
        <f aca="false">MONTH(A1001)</f>
        <v>7</v>
      </c>
      <c r="J1001" s="57" t="n">
        <f aca="false">D1001*INDEX(Справочник!$E$5:$E$16,MATCH(C1001,Справочник!$A$5:$A$16,0))</f>
        <v>17.4</v>
      </c>
      <c r="K1001" s="57" t="n">
        <f aca="false">D1001*INDEX(Справочник!$F$5:$F$16,MATCH(C1001,Справочник!$A$5:$A$16,0))</f>
        <v>7.9</v>
      </c>
    </row>
    <row r="1002" customFormat="false" ht="15" hidden="false" customHeight="false" outlineLevel="0" collapsed="false">
      <c r="A1002" s="53" t="n">
        <v>45849</v>
      </c>
      <c r="B1002" s="54" t="s">
        <v>795</v>
      </c>
      <c r="C1002" s="54" t="s">
        <v>84</v>
      </c>
      <c r="D1002" s="54" t="n">
        <v>1</v>
      </c>
      <c r="E1002" s="55" t="n">
        <v>10.5</v>
      </c>
      <c r="F1002" s="56" t="n">
        <v>0.1</v>
      </c>
      <c r="G1002" s="57" t="n">
        <f aca="false">D1002*E1002</f>
        <v>10.5</v>
      </c>
      <c r="H1002" s="57" t="n">
        <f aca="false">G1002*(1-F1002)</f>
        <v>9.45</v>
      </c>
      <c r="I1002" s="1" t="n">
        <f aca="false">MONTH(A1002)</f>
        <v>7</v>
      </c>
      <c r="J1002" s="57" t="n">
        <f aca="false">D1002*INDEX(Справочник!$E$5:$E$16,MATCH(C1002,Справочник!$A$5:$A$16,0))</f>
        <v>4.7</v>
      </c>
      <c r="K1002" s="57" t="n">
        <f aca="false">D1002*INDEX(Справочник!$F$5:$F$16,MATCH(C1002,Справочник!$A$5:$A$16,0))</f>
        <v>0.9</v>
      </c>
    </row>
    <row r="1003" customFormat="false" ht="15" hidden="false" customHeight="false" outlineLevel="0" collapsed="false">
      <c r="A1003" s="53" t="n">
        <v>45849</v>
      </c>
      <c r="B1003" s="54" t="s">
        <v>796</v>
      </c>
      <c r="C1003" s="54" t="s">
        <v>88</v>
      </c>
      <c r="D1003" s="54" t="n">
        <v>1</v>
      </c>
      <c r="E1003" s="55" t="n">
        <v>39</v>
      </c>
      <c r="F1003" s="56" t="n">
        <v>0.1</v>
      </c>
      <c r="G1003" s="57" t="n">
        <f aca="false">D1003*E1003</f>
        <v>39</v>
      </c>
      <c r="H1003" s="57" t="n">
        <f aca="false">G1003*(1-F1003)</f>
        <v>35.1</v>
      </c>
      <c r="I1003" s="1" t="n">
        <f aca="false">MONTH(A1003)</f>
        <v>7</v>
      </c>
      <c r="J1003" s="57" t="n">
        <f aca="false">D1003*INDEX(Справочник!$E$5:$E$16,MATCH(C1003,Справочник!$A$5:$A$16,0))</f>
        <v>24</v>
      </c>
      <c r="K1003" s="57" t="n">
        <f aca="false">D1003*INDEX(Справочник!$F$5:$F$16,MATCH(C1003,Справочник!$A$5:$A$16,0))</f>
        <v>4.2</v>
      </c>
    </row>
    <row r="1004" customFormat="false" ht="15" hidden="false" customHeight="false" outlineLevel="0" collapsed="false">
      <c r="A1004" s="53" t="n">
        <v>45849</v>
      </c>
      <c r="B1004" s="54" t="s">
        <v>797</v>
      </c>
      <c r="C1004" s="54" t="s">
        <v>90</v>
      </c>
      <c r="D1004" s="54" t="n">
        <v>1</v>
      </c>
      <c r="E1004" s="55" t="n">
        <v>4.5</v>
      </c>
      <c r="F1004" s="56" t="n">
        <v>0.1</v>
      </c>
      <c r="G1004" s="57" t="n">
        <f aca="false">D1004*E1004</f>
        <v>4.5</v>
      </c>
      <c r="H1004" s="57" t="n">
        <f aca="false">G1004*(1-F1004)</f>
        <v>4.05</v>
      </c>
      <c r="I1004" s="1" t="n">
        <f aca="false">MONTH(A1004)</f>
        <v>7</v>
      </c>
      <c r="J1004" s="57" t="n">
        <f aca="false">D1004*INDEX(Справочник!$E$5:$E$16,MATCH(C1004,Справочник!$A$5:$A$16,0))</f>
        <v>1.6</v>
      </c>
      <c r="K1004" s="57" t="n">
        <f aca="false">D1004*INDEX(Справочник!$F$5:$F$16,MATCH(C1004,Справочник!$A$5:$A$16,0))</f>
        <v>2.9</v>
      </c>
    </row>
    <row r="1005" customFormat="false" ht="15" hidden="false" customHeight="false" outlineLevel="0" collapsed="false">
      <c r="A1005" s="53" t="n">
        <v>45849</v>
      </c>
      <c r="B1005" s="54" t="s">
        <v>797</v>
      </c>
      <c r="C1005" s="54" t="s">
        <v>80</v>
      </c>
      <c r="D1005" s="54" t="n">
        <v>2</v>
      </c>
      <c r="E1005" s="55" t="n">
        <v>9.9</v>
      </c>
      <c r="F1005" s="56" t="n">
        <v>0</v>
      </c>
      <c r="G1005" s="57" t="n">
        <f aca="false">D1005*E1005</f>
        <v>19.8</v>
      </c>
      <c r="H1005" s="57" t="n">
        <f aca="false">G1005*(1-F1005)</f>
        <v>19.8</v>
      </c>
      <c r="I1005" s="1" t="n">
        <f aca="false">MONTH(A1005)</f>
        <v>7</v>
      </c>
      <c r="J1005" s="57" t="n">
        <f aca="false">D1005*INDEX(Справочник!$E$5:$E$16,MATCH(C1005,Справочник!$A$5:$A$16,0))</f>
        <v>8.4</v>
      </c>
      <c r="K1005" s="57" t="n">
        <f aca="false">D1005*INDEX(Справочник!$F$5:$F$16,MATCH(C1005,Справочник!$A$5:$A$16,0))</f>
        <v>1.8</v>
      </c>
    </row>
    <row r="1006" customFormat="false" ht="15" hidden="false" customHeight="false" outlineLevel="0" collapsed="false">
      <c r="A1006" s="53" t="n">
        <v>45850</v>
      </c>
      <c r="B1006" s="54" t="s">
        <v>798</v>
      </c>
      <c r="C1006" s="54" t="s">
        <v>89</v>
      </c>
      <c r="D1006" s="54" t="n">
        <v>1</v>
      </c>
      <c r="E1006" s="55" t="n">
        <v>24</v>
      </c>
      <c r="F1006" s="56" t="n">
        <v>0.1</v>
      </c>
      <c r="G1006" s="57" t="n">
        <f aca="false">D1006*E1006</f>
        <v>24</v>
      </c>
      <c r="H1006" s="57" t="n">
        <f aca="false">G1006*(1-F1006)</f>
        <v>21.6</v>
      </c>
      <c r="I1006" s="1" t="n">
        <f aca="false">MONTH(A1006)</f>
        <v>7</v>
      </c>
      <c r="J1006" s="57" t="n">
        <f aca="false">D1006*INDEX(Справочник!$E$5:$E$16,MATCH(C1006,Справочник!$A$5:$A$16,0))</f>
        <v>13.5</v>
      </c>
      <c r="K1006" s="57" t="n">
        <f aca="false">D1006*INDEX(Справочник!$F$5:$F$16,MATCH(C1006,Справочник!$A$5:$A$16,0))</f>
        <v>3.8</v>
      </c>
    </row>
    <row r="1007" customFormat="false" ht="15" hidden="false" customHeight="false" outlineLevel="0" collapsed="false">
      <c r="A1007" s="53" t="n">
        <v>45851</v>
      </c>
      <c r="B1007" s="54" t="s">
        <v>799</v>
      </c>
      <c r="C1007" s="54" t="s">
        <v>80</v>
      </c>
      <c r="D1007" s="54" t="n">
        <v>1</v>
      </c>
      <c r="E1007" s="55" t="n">
        <v>9.9</v>
      </c>
      <c r="F1007" s="56" t="n">
        <v>0</v>
      </c>
      <c r="G1007" s="57" t="n">
        <f aca="false">D1007*E1007</f>
        <v>9.9</v>
      </c>
      <c r="H1007" s="57" t="n">
        <f aca="false">G1007*(1-F1007)</f>
        <v>9.9</v>
      </c>
      <c r="I1007" s="1" t="n">
        <f aca="false">MONTH(A1007)</f>
        <v>7</v>
      </c>
      <c r="J1007" s="57" t="n">
        <f aca="false">D1007*INDEX(Справочник!$E$5:$E$16,MATCH(C1007,Справочник!$A$5:$A$16,0))</f>
        <v>4.2</v>
      </c>
      <c r="K1007" s="57" t="n">
        <f aca="false">D1007*INDEX(Справочник!$F$5:$F$16,MATCH(C1007,Справочник!$A$5:$A$16,0))</f>
        <v>0.9</v>
      </c>
    </row>
    <row r="1008" customFormat="false" ht="15" hidden="false" customHeight="false" outlineLevel="0" collapsed="false">
      <c r="A1008" s="53" t="n">
        <v>45852</v>
      </c>
      <c r="B1008" s="54" t="s">
        <v>800</v>
      </c>
      <c r="C1008" s="54" t="s">
        <v>80</v>
      </c>
      <c r="D1008" s="54" t="n">
        <v>1</v>
      </c>
      <c r="E1008" s="55" t="n">
        <v>9.9</v>
      </c>
      <c r="F1008" s="56" t="n">
        <v>0</v>
      </c>
      <c r="G1008" s="57" t="n">
        <f aca="false">D1008*E1008</f>
        <v>9.9</v>
      </c>
      <c r="H1008" s="57" t="n">
        <f aca="false">G1008*(1-F1008)</f>
        <v>9.9</v>
      </c>
      <c r="I1008" s="1" t="n">
        <f aca="false">MONTH(A1008)</f>
        <v>7</v>
      </c>
      <c r="J1008" s="57" t="n">
        <f aca="false">D1008*INDEX(Справочник!$E$5:$E$16,MATCH(C1008,Справочник!$A$5:$A$16,0))</f>
        <v>4.2</v>
      </c>
      <c r="K1008" s="57" t="n">
        <f aca="false">D1008*INDEX(Справочник!$F$5:$F$16,MATCH(C1008,Справочник!$A$5:$A$16,0))</f>
        <v>0.9</v>
      </c>
    </row>
    <row r="1009" customFormat="false" ht="15" hidden="false" customHeight="false" outlineLevel="0" collapsed="false">
      <c r="A1009" s="53" t="n">
        <v>45852</v>
      </c>
      <c r="B1009" s="54" t="s">
        <v>800</v>
      </c>
      <c r="C1009" s="54" t="s">
        <v>85</v>
      </c>
      <c r="D1009" s="54" t="n">
        <v>2</v>
      </c>
      <c r="E1009" s="55" t="n">
        <v>6.9</v>
      </c>
      <c r="F1009" s="56" t="n">
        <v>0</v>
      </c>
      <c r="G1009" s="57" t="n">
        <f aca="false">D1009*E1009</f>
        <v>13.8</v>
      </c>
      <c r="H1009" s="57" t="n">
        <f aca="false">G1009*(1-F1009)</f>
        <v>13.8</v>
      </c>
      <c r="I1009" s="1" t="n">
        <f aca="false">MONTH(A1009)</f>
        <v>7</v>
      </c>
      <c r="J1009" s="57" t="n">
        <f aca="false">D1009*INDEX(Справочник!$E$5:$E$16,MATCH(C1009,Справочник!$A$5:$A$16,0))</f>
        <v>4.6</v>
      </c>
      <c r="K1009" s="57" t="n">
        <f aca="false">D1009*INDEX(Справочник!$F$5:$F$16,MATCH(C1009,Справочник!$A$5:$A$16,0))</f>
        <v>1.4</v>
      </c>
    </row>
    <row r="1010" customFormat="false" ht="15" hidden="false" customHeight="false" outlineLevel="0" collapsed="false">
      <c r="A1010" s="53" t="n">
        <v>45852</v>
      </c>
      <c r="B1010" s="54" t="s">
        <v>801</v>
      </c>
      <c r="C1010" s="54" t="s">
        <v>85</v>
      </c>
      <c r="D1010" s="54" t="n">
        <v>2</v>
      </c>
      <c r="E1010" s="55" t="n">
        <v>6.9</v>
      </c>
      <c r="F1010" s="56" t="n">
        <v>0.1</v>
      </c>
      <c r="G1010" s="57" t="n">
        <f aca="false">D1010*E1010</f>
        <v>13.8</v>
      </c>
      <c r="H1010" s="57" t="n">
        <f aca="false">G1010*(1-F1010)</f>
        <v>12.42</v>
      </c>
      <c r="I1010" s="1" t="n">
        <f aca="false">MONTH(A1010)</f>
        <v>7</v>
      </c>
      <c r="J1010" s="57" t="n">
        <f aca="false">D1010*INDEX(Справочник!$E$5:$E$16,MATCH(C1010,Справочник!$A$5:$A$16,0))</f>
        <v>4.6</v>
      </c>
      <c r="K1010" s="57" t="n">
        <f aca="false">D1010*INDEX(Справочник!$F$5:$F$16,MATCH(C1010,Справочник!$A$5:$A$16,0))</f>
        <v>1.4</v>
      </c>
    </row>
    <row r="1011" customFormat="false" ht="15" hidden="false" customHeight="false" outlineLevel="0" collapsed="false">
      <c r="A1011" s="53" t="n">
        <v>45852</v>
      </c>
      <c r="B1011" s="54" t="s">
        <v>802</v>
      </c>
      <c r="C1011" s="54" t="s">
        <v>80</v>
      </c>
      <c r="D1011" s="54" t="n">
        <v>1</v>
      </c>
      <c r="E1011" s="55" t="n">
        <v>9.9</v>
      </c>
      <c r="F1011" s="56" t="n">
        <v>0</v>
      </c>
      <c r="G1011" s="57" t="n">
        <f aca="false">D1011*E1011</f>
        <v>9.9</v>
      </c>
      <c r="H1011" s="57" t="n">
        <f aca="false">G1011*(1-F1011)</f>
        <v>9.9</v>
      </c>
      <c r="I1011" s="1" t="n">
        <f aca="false">MONTH(A1011)</f>
        <v>7</v>
      </c>
      <c r="J1011" s="57" t="n">
        <f aca="false">D1011*INDEX(Справочник!$E$5:$E$16,MATCH(C1011,Справочник!$A$5:$A$16,0))</f>
        <v>4.2</v>
      </c>
      <c r="K1011" s="57" t="n">
        <f aca="false">D1011*INDEX(Справочник!$F$5:$F$16,MATCH(C1011,Справочник!$A$5:$A$16,0))</f>
        <v>0.9</v>
      </c>
    </row>
    <row r="1012" customFormat="false" ht="15" hidden="false" customHeight="false" outlineLevel="0" collapsed="false">
      <c r="A1012" s="53" t="n">
        <v>45852</v>
      </c>
      <c r="B1012" s="54" t="s">
        <v>803</v>
      </c>
      <c r="C1012" s="54" t="s">
        <v>83</v>
      </c>
      <c r="D1012" s="54" t="n">
        <v>2</v>
      </c>
      <c r="E1012" s="55" t="n">
        <v>11.5</v>
      </c>
      <c r="F1012" s="56" t="n">
        <v>0</v>
      </c>
      <c r="G1012" s="57" t="n">
        <f aca="false">D1012*E1012</f>
        <v>23</v>
      </c>
      <c r="H1012" s="57" t="n">
        <f aca="false">G1012*(1-F1012)</f>
        <v>23</v>
      </c>
      <c r="I1012" s="1" t="n">
        <f aca="false">MONTH(A1012)</f>
        <v>7</v>
      </c>
      <c r="J1012" s="57" t="n">
        <f aca="false">D1012*INDEX(Справочник!$E$5:$E$16,MATCH(C1012,Справочник!$A$5:$A$16,0))</f>
        <v>10.2</v>
      </c>
      <c r="K1012" s="57" t="n">
        <f aca="false">D1012*INDEX(Справочник!$F$5:$F$16,MATCH(C1012,Справочник!$A$5:$A$16,0))</f>
        <v>1.8</v>
      </c>
    </row>
    <row r="1013" customFormat="false" ht="15" hidden="false" customHeight="false" outlineLevel="0" collapsed="false">
      <c r="A1013" s="53" t="n">
        <v>45852</v>
      </c>
      <c r="B1013" s="54" t="s">
        <v>804</v>
      </c>
      <c r="C1013" s="54" t="s">
        <v>83</v>
      </c>
      <c r="D1013" s="54" t="n">
        <v>1</v>
      </c>
      <c r="E1013" s="55" t="n">
        <v>11.5</v>
      </c>
      <c r="F1013" s="56" t="n">
        <v>0.1</v>
      </c>
      <c r="G1013" s="57" t="n">
        <f aca="false">D1013*E1013</f>
        <v>11.5</v>
      </c>
      <c r="H1013" s="57" t="n">
        <f aca="false">G1013*(1-F1013)</f>
        <v>10.35</v>
      </c>
      <c r="I1013" s="1" t="n">
        <f aca="false">MONTH(A1013)</f>
        <v>7</v>
      </c>
      <c r="J1013" s="57" t="n">
        <f aca="false">D1013*INDEX(Справочник!$E$5:$E$16,MATCH(C1013,Справочник!$A$5:$A$16,0))</f>
        <v>5.1</v>
      </c>
      <c r="K1013" s="57" t="n">
        <f aca="false">D1013*INDEX(Справочник!$F$5:$F$16,MATCH(C1013,Справочник!$A$5:$A$16,0))</f>
        <v>0.9</v>
      </c>
    </row>
    <row r="1014" customFormat="false" ht="15" hidden="false" customHeight="false" outlineLevel="0" collapsed="false">
      <c r="A1014" s="53" t="n">
        <v>45852</v>
      </c>
      <c r="B1014" s="54" t="s">
        <v>805</v>
      </c>
      <c r="C1014" s="54" t="s">
        <v>90</v>
      </c>
      <c r="D1014" s="54" t="n">
        <v>2</v>
      </c>
      <c r="E1014" s="55" t="n">
        <v>4.5</v>
      </c>
      <c r="F1014" s="56" t="n">
        <v>0</v>
      </c>
      <c r="G1014" s="57" t="n">
        <f aca="false">D1014*E1014</f>
        <v>9</v>
      </c>
      <c r="H1014" s="57" t="n">
        <f aca="false">G1014*(1-F1014)</f>
        <v>9</v>
      </c>
      <c r="I1014" s="1" t="n">
        <f aca="false">MONTH(A1014)</f>
        <v>7</v>
      </c>
      <c r="J1014" s="57" t="n">
        <f aca="false">D1014*INDEX(Справочник!$E$5:$E$16,MATCH(C1014,Справочник!$A$5:$A$16,0))</f>
        <v>3.2</v>
      </c>
      <c r="K1014" s="57" t="n">
        <f aca="false">D1014*INDEX(Справочник!$F$5:$F$16,MATCH(C1014,Справочник!$A$5:$A$16,0))</f>
        <v>5.8</v>
      </c>
    </row>
    <row r="1015" customFormat="false" ht="15" hidden="false" customHeight="false" outlineLevel="0" collapsed="false">
      <c r="A1015" s="53" t="n">
        <v>45852</v>
      </c>
      <c r="B1015" s="54" t="s">
        <v>805</v>
      </c>
      <c r="C1015" s="54" t="s">
        <v>80</v>
      </c>
      <c r="D1015" s="54" t="n">
        <v>1</v>
      </c>
      <c r="E1015" s="55" t="n">
        <v>9.9</v>
      </c>
      <c r="F1015" s="56" t="n">
        <v>0</v>
      </c>
      <c r="G1015" s="57" t="n">
        <f aca="false">D1015*E1015</f>
        <v>9.9</v>
      </c>
      <c r="H1015" s="57" t="n">
        <f aca="false">G1015*(1-F1015)</f>
        <v>9.9</v>
      </c>
      <c r="I1015" s="1" t="n">
        <f aca="false">MONTH(A1015)</f>
        <v>7</v>
      </c>
      <c r="J1015" s="57" t="n">
        <f aca="false">D1015*INDEX(Справочник!$E$5:$E$16,MATCH(C1015,Справочник!$A$5:$A$16,0))</f>
        <v>4.2</v>
      </c>
      <c r="K1015" s="57" t="n">
        <f aca="false">D1015*INDEX(Справочник!$F$5:$F$16,MATCH(C1015,Справочник!$A$5:$A$16,0))</f>
        <v>0.9</v>
      </c>
    </row>
    <row r="1016" customFormat="false" ht="15" hidden="false" customHeight="false" outlineLevel="0" collapsed="false">
      <c r="A1016" s="53" t="n">
        <v>45852</v>
      </c>
      <c r="B1016" s="54" t="s">
        <v>806</v>
      </c>
      <c r="C1016" s="54" t="s">
        <v>83</v>
      </c>
      <c r="D1016" s="54" t="n">
        <v>1</v>
      </c>
      <c r="E1016" s="55" t="n">
        <v>11.5</v>
      </c>
      <c r="F1016" s="56" t="n">
        <v>0.1</v>
      </c>
      <c r="G1016" s="57" t="n">
        <f aca="false">D1016*E1016</f>
        <v>11.5</v>
      </c>
      <c r="H1016" s="57" t="n">
        <f aca="false">G1016*(1-F1016)</f>
        <v>10.35</v>
      </c>
      <c r="I1016" s="1" t="n">
        <f aca="false">MONTH(A1016)</f>
        <v>7</v>
      </c>
      <c r="J1016" s="57" t="n">
        <f aca="false">D1016*INDEX(Справочник!$E$5:$E$16,MATCH(C1016,Справочник!$A$5:$A$16,0))</f>
        <v>5.1</v>
      </c>
      <c r="K1016" s="57" t="n">
        <f aca="false">D1016*INDEX(Справочник!$F$5:$F$16,MATCH(C1016,Справочник!$A$5:$A$16,0))</f>
        <v>0.9</v>
      </c>
    </row>
    <row r="1017" customFormat="false" ht="15" hidden="false" customHeight="false" outlineLevel="0" collapsed="false">
      <c r="A1017" s="53" t="n">
        <v>45852</v>
      </c>
      <c r="B1017" s="54" t="s">
        <v>806</v>
      </c>
      <c r="C1017" s="54" t="s">
        <v>80</v>
      </c>
      <c r="D1017" s="54" t="n">
        <v>1</v>
      </c>
      <c r="E1017" s="55" t="n">
        <v>9.9</v>
      </c>
      <c r="F1017" s="56" t="n">
        <v>0.1</v>
      </c>
      <c r="G1017" s="57" t="n">
        <f aca="false">D1017*E1017</f>
        <v>9.9</v>
      </c>
      <c r="H1017" s="57" t="n">
        <f aca="false">G1017*(1-F1017)</f>
        <v>8.91</v>
      </c>
      <c r="I1017" s="1" t="n">
        <f aca="false">MONTH(A1017)</f>
        <v>7</v>
      </c>
      <c r="J1017" s="57" t="n">
        <f aca="false">D1017*INDEX(Справочник!$E$5:$E$16,MATCH(C1017,Справочник!$A$5:$A$16,0))</f>
        <v>4.2</v>
      </c>
      <c r="K1017" s="57" t="n">
        <f aca="false">D1017*INDEX(Справочник!$F$5:$F$16,MATCH(C1017,Справочник!$A$5:$A$16,0))</f>
        <v>0.9</v>
      </c>
    </row>
    <row r="1018" customFormat="false" ht="15" hidden="false" customHeight="false" outlineLevel="0" collapsed="false">
      <c r="A1018" s="53" t="n">
        <v>45852</v>
      </c>
      <c r="B1018" s="54" t="s">
        <v>807</v>
      </c>
      <c r="C1018" s="54" t="s">
        <v>80</v>
      </c>
      <c r="D1018" s="54" t="n">
        <v>1</v>
      </c>
      <c r="E1018" s="55" t="n">
        <v>9.9</v>
      </c>
      <c r="F1018" s="56" t="n">
        <v>0</v>
      </c>
      <c r="G1018" s="57" t="n">
        <f aca="false">D1018*E1018</f>
        <v>9.9</v>
      </c>
      <c r="H1018" s="57" t="n">
        <f aca="false">G1018*(1-F1018)</f>
        <v>9.9</v>
      </c>
      <c r="I1018" s="1" t="n">
        <f aca="false">MONTH(A1018)</f>
        <v>7</v>
      </c>
      <c r="J1018" s="57" t="n">
        <f aca="false">D1018*INDEX(Справочник!$E$5:$E$16,MATCH(C1018,Справочник!$A$5:$A$16,0))</f>
        <v>4.2</v>
      </c>
      <c r="K1018" s="57" t="n">
        <f aca="false">D1018*INDEX(Справочник!$F$5:$F$16,MATCH(C1018,Справочник!$A$5:$A$16,0))</f>
        <v>0.9</v>
      </c>
    </row>
    <row r="1019" customFormat="false" ht="15" hidden="false" customHeight="false" outlineLevel="0" collapsed="false">
      <c r="A1019" s="53" t="n">
        <v>45852</v>
      </c>
      <c r="B1019" s="54" t="s">
        <v>807</v>
      </c>
      <c r="C1019" s="54" t="s">
        <v>82</v>
      </c>
      <c r="D1019" s="54" t="n">
        <v>1</v>
      </c>
      <c r="E1019" s="55" t="n">
        <v>32</v>
      </c>
      <c r="F1019" s="56" t="n">
        <v>0.1</v>
      </c>
      <c r="G1019" s="57" t="n">
        <f aca="false">D1019*E1019</f>
        <v>32</v>
      </c>
      <c r="H1019" s="57" t="n">
        <f aca="false">G1019*(1-F1019)</f>
        <v>28.8</v>
      </c>
      <c r="I1019" s="1" t="n">
        <f aca="false">MONTH(A1019)</f>
        <v>7</v>
      </c>
      <c r="J1019" s="57" t="n">
        <f aca="false">D1019*INDEX(Справочник!$E$5:$E$16,MATCH(C1019,Справочник!$A$5:$A$16,0))</f>
        <v>16.5</v>
      </c>
      <c r="K1019" s="57" t="n">
        <f aca="false">D1019*INDEX(Справочник!$F$5:$F$16,MATCH(C1019,Справочник!$A$5:$A$16,0))</f>
        <v>2.4</v>
      </c>
    </row>
    <row r="1020" customFormat="false" ht="15" hidden="false" customHeight="false" outlineLevel="0" collapsed="false">
      <c r="A1020" s="53" t="n">
        <v>45853</v>
      </c>
      <c r="B1020" s="54" t="s">
        <v>808</v>
      </c>
      <c r="C1020" s="54" t="s">
        <v>90</v>
      </c>
      <c r="D1020" s="54" t="n">
        <v>3</v>
      </c>
      <c r="E1020" s="55" t="n">
        <v>4.5</v>
      </c>
      <c r="F1020" s="56" t="n">
        <v>0</v>
      </c>
      <c r="G1020" s="57" t="n">
        <f aca="false">D1020*E1020</f>
        <v>13.5</v>
      </c>
      <c r="H1020" s="57" t="n">
        <f aca="false">G1020*(1-F1020)</f>
        <v>13.5</v>
      </c>
      <c r="I1020" s="1" t="n">
        <f aca="false">MONTH(A1020)</f>
        <v>7</v>
      </c>
      <c r="J1020" s="57" t="n">
        <f aca="false">D1020*INDEX(Справочник!$E$5:$E$16,MATCH(C1020,Справочник!$A$5:$A$16,0))</f>
        <v>4.8</v>
      </c>
      <c r="K1020" s="57" t="n">
        <f aca="false">D1020*INDEX(Справочник!$F$5:$F$16,MATCH(C1020,Справочник!$A$5:$A$16,0))</f>
        <v>8.7</v>
      </c>
    </row>
    <row r="1021" customFormat="false" ht="15" hidden="false" customHeight="false" outlineLevel="0" collapsed="false">
      <c r="A1021" s="53" t="n">
        <v>45853</v>
      </c>
      <c r="B1021" s="54" t="s">
        <v>808</v>
      </c>
      <c r="C1021" s="54" t="s">
        <v>80</v>
      </c>
      <c r="D1021" s="54" t="n">
        <v>1</v>
      </c>
      <c r="E1021" s="55" t="n">
        <v>9.9</v>
      </c>
      <c r="F1021" s="56" t="n">
        <v>0</v>
      </c>
      <c r="G1021" s="57" t="n">
        <f aca="false">D1021*E1021</f>
        <v>9.9</v>
      </c>
      <c r="H1021" s="57" t="n">
        <f aca="false">G1021*(1-F1021)</f>
        <v>9.9</v>
      </c>
      <c r="I1021" s="1" t="n">
        <f aca="false">MONTH(A1021)</f>
        <v>7</v>
      </c>
      <c r="J1021" s="57" t="n">
        <f aca="false">D1021*INDEX(Справочник!$E$5:$E$16,MATCH(C1021,Справочник!$A$5:$A$16,0))</f>
        <v>4.2</v>
      </c>
      <c r="K1021" s="57" t="n">
        <f aca="false">D1021*INDEX(Справочник!$F$5:$F$16,MATCH(C1021,Справочник!$A$5:$A$16,0))</f>
        <v>0.9</v>
      </c>
    </row>
    <row r="1022" customFormat="false" ht="15" hidden="false" customHeight="false" outlineLevel="0" collapsed="false">
      <c r="A1022" s="53" t="n">
        <v>45853</v>
      </c>
      <c r="B1022" s="54" t="s">
        <v>809</v>
      </c>
      <c r="C1022" s="54" t="s">
        <v>90</v>
      </c>
      <c r="D1022" s="54" t="n">
        <v>2</v>
      </c>
      <c r="E1022" s="55" t="n">
        <v>4.5</v>
      </c>
      <c r="F1022" s="56" t="n">
        <v>0</v>
      </c>
      <c r="G1022" s="57" t="n">
        <f aca="false">D1022*E1022</f>
        <v>9</v>
      </c>
      <c r="H1022" s="57" t="n">
        <f aca="false">G1022*(1-F1022)</f>
        <v>9</v>
      </c>
      <c r="I1022" s="1" t="n">
        <f aca="false">MONTH(A1022)</f>
        <v>7</v>
      </c>
      <c r="J1022" s="57" t="n">
        <f aca="false">D1022*INDEX(Справочник!$E$5:$E$16,MATCH(C1022,Справочник!$A$5:$A$16,0))</f>
        <v>3.2</v>
      </c>
      <c r="K1022" s="57" t="n">
        <f aca="false">D1022*INDEX(Справочник!$F$5:$F$16,MATCH(C1022,Справочник!$A$5:$A$16,0))</f>
        <v>5.8</v>
      </c>
    </row>
    <row r="1023" customFormat="false" ht="15" hidden="false" customHeight="false" outlineLevel="0" collapsed="false">
      <c r="A1023" s="53" t="n">
        <v>45853</v>
      </c>
      <c r="B1023" s="54" t="s">
        <v>810</v>
      </c>
      <c r="C1023" s="54" t="s">
        <v>82</v>
      </c>
      <c r="D1023" s="54" t="n">
        <v>1</v>
      </c>
      <c r="E1023" s="55" t="n">
        <v>32</v>
      </c>
      <c r="F1023" s="56" t="n">
        <v>0</v>
      </c>
      <c r="G1023" s="57" t="n">
        <f aca="false">D1023*E1023</f>
        <v>32</v>
      </c>
      <c r="H1023" s="57" t="n">
        <f aca="false">G1023*(1-F1023)</f>
        <v>32</v>
      </c>
      <c r="I1023" s="1" t="n">
        <f aca="false">MONTH(A1023)</f>
        <v>7</v>
      </c>
      <c r="J1023" s="57" t="n">
        <f aca="false">D1023*INDEX(Справочник!$E$5:$E$16,MATCH(C1023,Справочник!$A$5:$A$16,0))</f>
        <v>16.5</v>
      </c>
      <c r="K1023" s="57" t="n">
        <f aca="false">D1023*INDEX(Справочник!$F$5:$F$16,MATCH(C1023,Справочник!$A$5:$A$16,0))</f>
        <v>2.4</v>
      </c>
    </row>
    <row r="1024" customFormat="false" ht="15" hidden="false" customHeight="false" outlineLevel="0" collapsed="false">
      <c r="A1024" s="53" t="n">
        <v>45853</v>
      </c>
      <c r="B1024" s="54" t="s">
        <v>811</v>
      </c>
      <c r="C1024" s="54" t="s">
        <v>90</v>
      </c>
      <c r="D1024" s="54" t="n">
        <v>1</v>
      </c>
      <c r="E1024" s="55" t="n">
        <v>4.5</v>
      </c>
      <c r="F1024" s="56" t="n">
        <v>0</v>
      </c>
      <c r="G1024" s="57" t="n">
        <f aca="false">D1024*E1024</f>
        <v>4.5</v>
      </c>
      <c r="H1024" s="57" t="n">
        <f aca="false">G1024*(1-F1024)</f>
        <v>4.5</v>
      </c>
      <c r="I1024" s="1" t="n">
        <f aca="false">MONTH(A1024)</f>
        <v>7</v>
      </c>
      <c r="J1024" s="57" t="n">
        <f aca="false">D1024*INDEX(Справочник!$E$5:$E$16,MATCH(C1024,Справочник!$A$5:$A$16,0))</f>
        <v>1.6</v>
      </c>
      <c r="K1024" s="57" t="n">
        <f aca="false">D1024*INDEX(Справочник!$F$5:$F$16,MATCH(C1024,Справочник!$A$5:$A$16,0))</f>
        <v>2.9</v>
      </c>
    </row>
    <row r="1025" customFormat="false" ht="15" hidden="false" customHeight="false" outlineLevel="0" collapsed="false">
      <c r="A1025" s="53" t="n">
        <v>45853</v>
      </c>
      <c r="B1025" s="54" t="s">
        <v>811</v>
      </c>
      <c r="C1025" s="54" t="s">
        <v>85</v>
      </c>
      <c r="D1025" s="54" t="n">
        <v>1</v>
      </c>
      <c r="E1025" s="55" t="n">
        <v>6.9</v>
      </c>
      <c r="F1025" s="56" t="n">
        <v>0</v>
      </c>
      <c r="G1025" s="57" t="n">
        <f aca="false">D1025*E1025</f>
        <v>6.9</v>
      </c>
      <c r="H1025" s="57" t="n">
        <f aca="false">G1025*(1-F1025)</f>
        <v>6.9</v>
      </c>
      <c r="I1025" s="1" t="n">
        <f aca="false">MONTH(A1025)</f>
        <v>7</v>
      </c>
      <c r="J1025" s="57" t="n">
        <f aca="false">D1025*INDEX(Справочник!$E$5:$E$16,MATCH(C1025,Справочник!$A$5:$A$16,0))</f>
        <v>2.3</v>
      </c>
      <c r="K1025" s="57" t="n">
        <f aca="false">D1025*INDEX(Справочник!$F$5:$F$16,MATCH(C1025,Справочник!$A$5:$A$16,0))</f>
        <v>0.7</v>
      </c>
    </row>
    <row r="1026" customFormat="false" ht="15" hidden="false" customHeight="false" outlineLevel="0" collapsed="false">
      <c r="A1026" s="53" t="n">
        <v>45854</v>
      </c>
      <c r="B1026" s="54" t="s">
        <v>812</v>
      </c>
      <c r="C1026" s="54" t="s">
        <v>83</v>
      </c>
      <c r="D1026" s="54" t="n">
        <v>1</v>
      </c>
      <c r="E1026" s="55" t="n">
        <v>11.5</v>
      </c>
      <c r="F1026" s="56" t="n">
        <v>0.1</v>
      </c>
      <c r="G1026" s="57" t="n">
        <f aca="false">D1026*E1026</f>
        <v>11.5</v>
      </c>
      <c r="H1026" s="57" t="n">
        <f aca="false">G1026*(1-F1026)</f>
        <v>10.35</v>
      </c>
      <c r="I1026" s="1" t="n">
        <f aca="false">MONTH(A1026)</f>
        <v>7</v>
      </c>
      <c r="J1026" s="57" t="n">
        <f aca="false">D1026*INDEX(Справочник!$E$5:$E$16,MATCH(C1026,Справочник!$A$5:$A$16,0))</f>
        <v>5.1</v>
      </c>
      <c r="K1026" s="57" t="n">
        <f aca="false">D1026*INDEX(Справочник!$F$5:$F$16,MATCH(C1026,Справочник!$A$5:$A$16,0))</f>
        <v>0.9</v>
      </c>
    </row>
    <row r="1027" customFormat="false" ht="15" hidden="false" customHeight="false" outlineLevel="0" collapsed="false">
      <c r="A1027" s="53" t="n">
        <v>45854</v>
      </c>
      <c r="B1027" s="54" t="s">
        <v>813</v>
      </c>
      <c r="C1027" s="54" t="s">
        <v>90</v>
      </c>
      <c r="D1027" s="54" t="n">
        <v>2</v>
      </c>
      <c r="E1027" s="55" t="n">
        <v>4.5</v>
      </c>
      <c r="F1027" s="56" t="n">
        <v>0</v>
      </c>
      <c r="G1027" s="57" t="n">
        <f aca="false">D1027*E1027</f>
        <v>9</v>
      </c>
      <c r="H1027" s="57" t="n">
        <f aca="false">G1027*(1-F1027)</f>
        <v>9</v>
      </c>
      <c r="I1027" s="1" t="n">
        <f aca="false">MONTH(A1027)</f>
        <v>7</v>
      </c>
      <c r="J1027" s="57" t="n">
        <f aca="false">D1027*INDEX(Справочник!$E$5:$E$16,MATCH(C1027,Справочник!$A$5:$A$16,0))</f>
        <v>3.2</v>
      </c>
      <c r="K1027" s="57" t="n">
        <f aca="false">D1027*INDEX(Справочник!$F$5:$F$16,MATCH(C1027,Справочник!$A$5:$A$16,0))</f>
        <v>5.8</v>
      </c>
    </row>
    <row r="1028" customFormat="false" ht="15" hidden="false" customHeight="false" outlineLevel="0" collapsed="false">
      <c r="A1028" s="53" t="n">
        <v>45854</v>
      </c>
      <c r="B1028" s="54" t="s">
        <v>813</v>
      </c>
      <c r="C1028" s="54" t="s">
        <v>84</v>
      </c>
      <c r="D1028" s="54" t="n">
        <v>1</v>
      </c>
      <c r="E1028" s="55" t="n">
        <v>10.5</v>
      </c>
      <c r="F1028" s="56" t="n">
        <v>0.1</v>
      </c>
      <c r="G1028" s="57" t="n">
        <f aca="false">D1028*E1028</f>
        <v>10.5</v>
      </c>
      <c r="H1028" s="57" t="n">
        <f aca="false">G1028*(1-F1028)</f>
        <v>9.45</v>
      </c>
      <c r="I1028" s="1" t="n">
        <f aca="false">MONTH(A1028)</f>
        <v>7</v>
      </c>
      <c r="J1028" s="57" t="n">
        <f aca="false">D1028*INDEX(Справочник!$E$5:$E$16,MATCH(C1028,Справочник!$A$5:$A$16,0))</f>
        <v>4.7</v>
      </c>
      <c r="K1028" s="57" t="n">
        <f aca="false">D1028*INDEX(Справочник!$F$5:$F$16,MATCH(C1028,Справочник!$A$5:$A$16,0))</f>
        <v>0.9</v>
      </c>
    </row>
    <row r="1029" customFormat="false" ht="15" hidden="false" customHeight="false" outlineLevel="0" collapsed="false">
      <c r="A1029" s="53" t="n">
        <v>45854</v>
      </c>
      <c r="B1029" s="54" t="s">
        <v>814</v>
      </c>
      <c r="C1029" s="54" t="s">
        <v>90</v>
      </c>
      <c r="D1029" s="54" t="n">
        <v>1</v>
      </c>
      <c r="E1029" s="55" t="n">
        <v>4.5</v>
      </c>
      <c r="F1029" s="56" t="n">
        <v>0</v>
      </c>
      <c r="G1029" s="57" t="n">
        <f aca="false">D1029*E1029</f>
        <v>4.5</v>
      </c>
      <c r="H1029" s="57" t="n">
        <f aca="false">G1029*(1-F1029)</f>
        <v>4.5</v>
      </c>
      <c r="I1029" s="1" t="n">
        <f aca="false">MONTH(A1029)</f>
        <v>7</v>
      </c>
      <c r="J1029" s="57" t="n">
        <f aca="false">D1029*INDEX(Справочник!$E$5:$E$16,MATCH(C1029,Справочник!$A$5:$A$16,0))</f>
        <v>1.6</v>
      </c>
      <c r="K1029" s="57" t="n">
        <f aca="false">D1029*INDEX(Справочник!$F$5:$F$16,MATCH(C1029,Справочник!$A$5:$A$16,0))</f>
        <v>2.9</v>
      </c>
    </row>
    <row r="1030" customFormat="false" ht="15" hidden="false" customHeight="false" outlineLevel="0" collapsed="false">
      <c r="A1030" s="53" t="n">
        <v>45854</v>
      </c>
      <c r="B1030" s="54" t="s">
        <v>814</v>
      </c>
      <c r="C1030" s="54" t="s">
        <v>84</v>
      </c>
      <c r="D1030" s="54" t="n">
        <v>1</v>
      </c>
      <c r="E1030" s="55" t="n">
        <v>10.5</v>
      </c>
      <c r="F1030" s="56" t="n">
        <v>0</v>
      </c>
      <c r="G1030" s="57" t="n">
        <f aca="false">D1030*E1030</f>
        <v>10.5</v>
      </c>
      <c r="H1030" s="57" t="n">
        <f aca="false">G1030*(1-F1030)</f>
        <v>10.5</v>
      </c>
      <c r="I1030" s="1" t="n">
        <f aca="false">MONTH(A1030)</f>
        <v>7</v>
      </c>
      <c r="J1030" s="57" t="n">
        <f aca="false">D1030*INDEX(Справочник!$E$5:$E$16,MATCH(C1030,Справочник!$A$5:$A$16,0))</f>
        <v>4.7</v>
      </c>
      <c r="K1030" s="57" t="n">
        <f aca="false">D1030*INDEX(Справочник!$F$5:$F$16,MATCH(C1030,Справочник!$A$5:$A$16,0))</f>
        <v>0.9</v>
      </c>
    </row>
    <row r="1031" customFormat="false" ht="15" hidden="false" customHeight="false" outlineLevel="0" collapsed="false">
      <c r="A1031" s="53" t="n">
        <v>45854</v>
      </c>
      <c r="B1031" s="54" t="s">
        <v>815</v>
      </c>
      <c r="C1031" s="54" t="s">
        <v>86</v>
      </c>
      <c r="D1031" s="54" t="n">
        <v>1</v>
      </c>
      <c r="E1031" s="55" t="n">
        <v>7.5</v>
      </c>
      <c r="F1031" s="56" t="n">
        <v>0</v>
      </c>
      <c r="G1031" s="57" t="n">
        <f aca="false">D1031*E1031</f>
        <v>7.5</v>
      </c>
      <c r="H1031" s="57" t="n">
        <f aca="false">G1031*(1-F1031)</f>
        <v>7.5</v>
      </c>
      <c r="I1031" s="1" t="n">
        <f aca="false">MONTH(A1031)</f>
        <v>7</v>
      </c>
      <c r="J1031" s="57" t="n">
        <f aca="false">D1031*INDEX(Справочник!$E$5:$E$16,MATCH(C1031,Справочник!$A$5:$A$16,0))</f>
        <v>2.6</v>
      </c>
      <c r="K1031" s="57" t="n">
        <f aca="false">D1031*INDEX(Справочник!$F$5:$F$16,MATCH(C1031,Справочник!$A$5:$A$16,0))</f>
        <v>0.7</v>
      </c>
    </row>
    <row r="1032" customFormat="false" ht="15" hidden="false" customHeight="false" outlineLevel="0" collapsed="false">
      <c r="A1032" s="53" t="n">
        <v>45854</v>
      </c>
      <c r="B1032" s="54" t="s">
        <v>816</v>
      </c>
      <c r="C1032" s="54" t="s">
        <v>84</v>
      </c>
      <c r="D1032" s="54" t="n">
        <v>1</v>
      </c>
      <c r="E1032" s="55" t="n">
        <v>10.5</v>
      </c>
      <c r="F1032" s="56" t="n">
        <v>0</v>
      </c>
      <c r="G1032" s="57" t="n">
        <f aca="false">D1032*E1032</f>
        <v>10.5</v>
      </c>
      <c r="H1032" s="57" t="n">
        <f aca="false">G1032*(1-F1032)</f>
        <v>10.5</v>
      </c>
      <c r="I1032" s="1" t="n">
        <f aca="false">MONTH(A1032)</f>
        <v>7</v>
      </c>
      <c r="J1032" s="57" t="n">
        <f aca="false">D1032*INDEX(Справочник!$E$5:$E$16,MATCH(C1032,Справочник!$A$5:$A$16,0))</f>
        <v>4.7</v>
      </c>
      <c r="K1032" s="57" t="n">
        <f aca="false">D1032*INDEX(Справочник!$F$5:$F$16,MATCH(C1032,Справочник!$A$5:$A$16,0))</f>
        <v>0.9</v>
      </c>
    </row>
    <row r="1033" customFormat="false" ht="15" hidden="false" customHeight="false" outlineLevel="0" collapsed="false">
      <c r="A1033" s="53" t="n">
        <v>45854</v>
      </c>
      <c r="B1033" s="54" t="s">
        <v>816</v>
      </c>
      <c r="C1033" s="54" t="s">
        <v>85</v>
      </c>
      <c r="D1033" s="54" t="n">
        <v>1</v>
      </c>
      <c r="E1033" s="55" t="n">
        <v>6.9</v>
      </c>
      <c r="F1033" s="56" t="n">
        <v>0</v>
      </c>
      <c r="G1033" s="57" t="n">
        <f aca="false">D1033*E1033</f>
        <v>6.9</v>
      </c>
      <c r="H1033" s="57" t="n">
        <f aca="false">G1033*(1-F1033)</f>
        <v>6.9</v>
      </c>
      <c r="I1033" s="1" t="n">
        <f aca="false">MONTH(A1033)</f>
        <v>7</v>
      </c>
      <c r="J1033" s="57" t="n">
        <f aca="false">D1033*INDEX(Справочник!$E$5:$E$16,MATCH(C1033,Справочник!$A$5:$A$16,0))</f>
        <v>2.3</v>
      </c>
      <c r="K1033" s="57" t="n">
        <f aca="false">D1033*INDEX(Справочник!$F$5:$F$16,MATCH(C1033,Справочник!$A$5:$A$16,0))</f>
        <v>0.7</v>
      </c>
    </row>
    <row r="1034" customFormat="false" ht="15" hidden="false" customHeight="false" outlineLevel="0" collapsed="false">
      <c r="A1034" s="53" t="n">
        <v>45854</v>
      </c>
      <c r="B1034" s="54" t="s">
        <v>817</v>
      </c>
      <c r="C1034" s="54" t="s">
        <v>89</v>
      </c>
      <c r="D1034" s="54" t="n">
        <v>1</v>
      </c>
      <c r="E1034" s="55" t="n">
        <v>24</v>
      </c>
      <c r="F1034" s="56" t="n">
        <v>0</v>
      </c>
      <c r="G1034" s="57" t="n">
        <f aca="false">D1034*E1034</f>
        <v>24</v>
      </c>
      <c r="H1034" s="57" t="n">
        <f aca="false">G1034*(1-F1034)</f>
        <v>24</v>
      </c>
      <c r="I1034" s="1" t="n">
        <f aca="false">MONTH(A1034)</f>
        <v>7</v>
      </c>
      <c r="J1034" s="57" t="n">
        <f aca="false">D1034*INDEX(Справочник!$E$5:$E$16,MATCH(C1034,Справочник!$A$5:$A$16,0))</f>
        <v>13.5</v>
      </c>
      <c r="K1034" s="57" t="n">
        <f aca="false">D1034*INDEX(Справочник!$F$5:$F$16,MATCH(C1034,Справочник!$A$5:$A$16,0))</f>
        <v>3.8</v>
      </c>
    </row>
    <row r="1035" customFormat="false" ht="15" hidden="false" customHeight="false" outlineLevel="0" collapsed="false">
      <c r="A1035" s="53" t="n">
        <v>45855</v>
      </c>
      <c r="B1035" s="54" t="s">
        <v>818</v>
      </c>
      <c r="C1035" s="54" t="s">
        <v>87</v>
      </c>
      <c r="D1035" s="54" t="n">
        <v>1</v>
      </c>
      <c r="E1035" s="55" t="n">
        <v>5.9</v>
      </c>
      <c r="F1035" s="56" t="n">
        <v>0.1</v>
      </c>
      <c r="G1035" s="57" t="n">
        <f aca="false">D1035*E1035</f>
        <v>5.9</v>
      </c>
      <c r="H1035" s="57" t="n">
        <f aca="false">G1035*(1-F1035)</f>
        <v>5.31</v>
      </c>
      <c r="I1035" s="1" t="n">
        <f aca="false">MONTH(A1035)</f>
        <v>7</v>
      </c>
      <c r="J1035" s="57" t="n">
        <f aca="false">D1035*INDEX(Справочник!$E$5:$E$16,MATCH(C1035,Справочник!$A$5:$A$16,0))</f>
        <v>1.9</v>
      </c>
      <c r="K1035" s="57" t="n">
        <f aca="false">D1035*INDEX(Справочник!$F$5:$F$16,MATCH(C1035,Справочник!$A$5:$A$16,0))</f>
        <v>0.7</v>
      </c>
    </row>
    <row r="1036" customFormat="false" ht="15" hidden="false" customHeight="false" outlineLevel="0" collapsed="false">
      <c r="A1036" s="53" t="n">
        <v>45855</v>
      </c>
      <c r="B1036" s="54" t="s">
        <v>818</v>
      </c>
      <c r="C1036" s="54" t="s">
        <v>88</v>
      </c>
      <c r="D1036" s="54" t="n">
        <v>1</v>
      </c>
      <c r="E1036" s="55" t="n">
        <v>39</v>
      </c>
      <c r="F1036" s="56" t="n">
        <v>0</v>
      </c>
      <c r="G1036" s="57" t="n">
        <f aca="false">D1036*E1036</f>
        <v>39</v>
      </c>
      <c r="H1036" s="57" t="n">
        <f aca="false">G1036*(1-F1036)</f>
        <v>39</v>
      </c>
      <c r="I1036" s="1" t="n">
        <f aca="false">MONTH(A1036)</f>
        <v>7</v>
      </c>
      <c r="J1036" s="57" t="n">
        <f aca="false">D1036*INDEX(Справочник!$E$5:$E$16,MATCH(C1036,Справочник!$A$5:$A$16,0))</f>
        <v>24</v>
      </c>
      <c r="K1036" s="57" t="n">
        <f aca="false">D1036*INDEX(Справочник!$F$5:$F$16,MATCH(C1036,Справочник!$A$5:$A$16,0))</f>
        <v>4.2</v>
      </c>
    </row>
    <row r="1037" customFormat="false" ht="15" hidden="false" customHeight="false" outlineLevel="0" collapsed="false">
      <c r="A1037" s="53" t="n">
        <v>45855</v>
      </c>
      <c r="B1037" s="54" t="s">
        <v>818</v>
      </c>
      <c r="C1037" s="54" t="s">
        <v>84</v>
      </c>
      <c r="D1037" s="54" t="n">
        <v>1</v>
      </c>
      <c r="E1037" s="55" t="n">
        <v>10.5</v>
      </c>
      <c r="F1037" s="56" t="n">
        <v>0.1</v>
      </c>
      <c r="G1037" s="57" t="n">
        <f aca="false">D1037*E1037</f>
        <v>10.5</v>
      </c>
      <c r="H1037" s="57" t="n">
        <f aca="false">G1037*(1-F1037)</f>
        <v>9.45</v>
      </c>
      <c r="I1037" s="1" t="n">
        <f aca="false">MONTH(A1037)</f>
        <v>7</v>
      </c>
      <c r="J1037" s="57" t="n">
        <f aca="false">D1037*INDEX(Справочник!$E$5:$E$16,MATCH(C1037,Справочник!$A$5:$A$16,0))</f>
        <v>4.7</v>
      </c>
      <c r="K1037" s="57" t="n">
        <f aca="false">D1037*INDEX(Справочник!$F$5:$F$16,MATCH(C1037,Справочник!$A$5:$A$16,0))</f>
        <v>0.9</v>
      </c>
    </row>
    <row r="1038" customFormat="false" ht="15" hidden="false" customHeight="false" outlineLevel="0" collapsed="false">
      <c r="A1038" s="53" t="n">
        <v>45855</v>
      </c>
      <c r="B1038" s="54" t="s">
        <v>819</v>
      </c>
      <c r="C1038" s="54" t="s">
        <v>86</v>
      </c>
      <c r="D1038" s="54" t="n">
        <v>3</v>
      </c>
      <c r="E1038" s="55" t="n">
        <v>7.5</v>
      </c>
      <c r="F1038" s="56" t="n">
        <v>0.1</v>
      </c>
      <c r="G1038" s="57" t="n">
        <f aca="false">D1038*E1038</f>
        <v>22.5</v>
      </c>
      <c r="H1038" s="57" t="n">
        <f aca="false">G1038*(1-F1038)</f>
        <v>20.25</v>
      </c>
      <c r="I1038" s="1" t="n">
        <f aca="false">MONTH(A1038)</f>
        <v>7</v>
      </c>
      <c r="J1038" s="57" t="n">
        <f aca="false">D1038*INDEX(Справочник!$E$5:$E$16,MATCH(C1038,Справочник!$A$5:$A$16,0))</f>
        <v>7.8</v>
      </c>
      <c r="K1038" s="57" t="n">
        <f aca="false">D1038*INDEX(Справочник!$F$5:$F$16,MATCH(C1038,Справочник!$A$5:$A$16,0))</f>
        <v>2.1</v>
      </c>
    </row>
    <row r="1039" customFormat="false" ht="15" hidden="false" customHeight="false" outlineLevel="0" collapsed="false">
      <c r="A1039" s="53" t="n">
        <v>45855</v>
      </c>
      <c r="B1039" s="54" t="s">
        <v>820</v>
      </c>
      <c r="C1039" s="54" t="s">
        <v>84</v>
      </c>
      <c r="D1039" s="54" t="n">
        <v>1</v>
      </c>
      <c r="E1039" s="55" t="n">
        <v>10.5</v>
      </c>
      <c r="F1039" s="56" t="n">
        <v>0.1</v>
      </c>
      <c r="G1039" s="57" t="n">
        <f aca="false">D1039*E1039</f>
        <v>10.5</v>
      </c>
      <c r="H1039" s="57" t="n">
        <f aca="false">G1039*(1-F1039)</f>
        <v>9.45</v>
      </c>
      <c r="I1039" s="1" t="n">
        <f aca="false">MONTH(A1039)</f>
        <v>7</v>
      </c>
      <c r="J1039" s="57" t="n">
        <f aca="false">D1039*INDEX(Справочник!$E$5:$E$16,MATCH(C1039,Справочник!$A$5:$A$16,0))</f>
        <v>4.7</v>
      </c>
      <c r="K1039" s="57" t="n">
        <f aca="false">D1039*INDEX(Справочник!$F$5:$F$16,MATCH(C1039,Справочник!$A$5:$A$16,0))</f>
        <v>0.9</v>
      </c>
    </row>
    <row r="1040" customFormat="false" ht="15" hidden="false" customHeight="false" outlineLevel="0" collapsed="false">
      <c r="A1040" s="53" t="n">
        <v>45855</v>
      </c>
      <c r="B1040" s="54" t="s">
        <v>821</v>
      </c>
      <c r="C1040" s="54" t="s">
        <v>81</v>
      </c>
      <c r="D1040" s="54" t="n">
        <v>3</v>
      </c>
      <c r="E1040" s="55" t="n">
        <v>29.9</v>
      </c>
      <c r="F1040" s="56" t="n">
        <v>0</v>
      </c>
      <c r="G1040" s="57" t="n">
        <f aca="false">D1040*E1040</f>
        <v>89.7</v>
      </c>
      <c r="H1040" s="57" t="n">
        <f aca="false">G1040*(1-F1040)</f>
        <v>89.7</v>
      </c>
      <c r="I1040" s="1" t="n">
        <f aca="false">MONTH(A1040)</f>
        <v>7</v>
      </c>
      <c r="J1040" s="57" t="n">
        <f aca="false">D1040*INDEX(Справочник!$E$5:$E$16,MATCH(C1040,Справочник!$A$5:$A$16,0))</f>
        <v>44.4</v>
      </c>
      <c r="K1040" s="57" t="n">
        <f aca="false">D1040*INDEX(Справочник!$F$5:$F$16,MATCH(C1040,Справочник!$A$5:$A$16,0))</f>
        <v>7.2</v>
      </c>
    </row>
    <row r="1041" customFormat="false" ht="15" hidden="false" customHeight="false" outlineLevel="0" collapsed="false">
      <c r="A1041" s="53" t="n">
        <v>45855</v>
      </c>
      <c r="B1041" s="54" t="s">
        <v>822</v>
      </c>
      <c r="C1041" s="54" t="s">
        <v>84</v>
      </c>
      <c r="D1041" s="54" t="n">
        <v>1</v>
      </c>
      <c r="E1041" s="55" t="n">
        <v>10.5</v>
      </c>
      <c r="F1041" s="56" t="n">
        <v>0.1</v>
      </c>
      <c r="G1041" s="57" t="n">
        <f aca="false">D1041*E1041</f>
        <v>10.5</v>
      </c>
      <c r="H1041" s="57" t="n">
        <f aca="false">G1041*(1-F1041)</f>
        <v>9.45</v>
      </c>
      <c r="I1041" s="1" t="n">
        <f aca="false">MONTH(A1041)</f>
        <v>7</v>
      </c>
      <c r="J1041" s="57" t="n">
        <f aca="false">D1041*INDEX(Справочник!$E$5:$E$16,MATCH(C1041,Справочник!$A$5:$A$16,0))</f>
        <v>4.7</v>
      </c>
      <c r="K1041" s="57" t="n">
        <f aca="false">D1041*INDEX(Справочник!$F$5:$F$16,MATCH(C1041,Справочник!$A$5:$A$16,0))</f>
        <v>0.9</v>
      </c>
    </row>
    <row r="1042" customFormat="false" ht="15" hidden="false" customHeight="false" outlineLevel="0" collapsed="false">
      <c r="A1042" s="53" t="n">
        <v>45855</v>
      </c>
      <c r="B1042" s="54" t="s">
        <v>822</v>
      </c>
      <c r="C1042" s="54" t="s">
        <v>89</v>
      </c>
      <c r="D1042" s="54" t="n">
        <v>1</v>
      </c>
      <c r="E1042" s="55" t="n">
        <v>24</v>
      </c>
      <c r="F1042" s="56" t="n">
        <v>0</v>
      </c>
      <c r="G1042" s="57" t="n">
        <f aca="false">D1042*E1042</f>
        <v>24</v>
      </c>
      <c r="H1042" s="57" t="n">
        <f aca="false">G1042*(1-F1042)</f>
        <v>24</v>
      </c>
      <c r="I1042" s="1" t="n">
        <f aca="false">MONTH(A1042)</f>
        <v>7</v>
      </c>
      <c r="J1042" s="57" t="n">
        <f aca="false">D1042*INDEX(Справочник!$E$5:$E$16,MATCH(C1042,Справочник!$A$5:$A$16,0))</f>
        <v>13.5</v>
      </c>
      <c r="K1042" s="57" t="n">
        <f aca="false">D1042*INDEX(Справочник!$F$5:$F$16,MATCH(C1042,Справочник!$A$5:$A$16,0))</f>
        <v>3.8</v>
      </c>
    </row>
    <row r="1043" customFormat="false" ht="15" hidden="false" customHeight="false" outlineLevel="0" collapsed="false">
      <c r="A1043" s="53" t="n">
        <v>45855</v>
      </c>
      <c r="B1043" s="54" t="s">
        <v>822</v>
      </c>
      <c r="C1043" s="54" t="s">
        <v>87</v>
      </c>
      <c r="D1043" s="54" t="n">
        <v>1</v>
      </c>
      <c r="E1043" s="55" t="n">
        <v>5.9</v>
      </c>
      <c r="F1043" s="56" t="n">
        <v>0.1</v>
      </c>
      <c r="G1043" s="57" t="n">
        <f aca="false">D1043*E1043</f>
        <v>5.9</v>
      </c>
      <c r="H1043" s="57" t="n">
        <f aca="false">G1043*(1-F1043)</f>
        <v>5.31</v>
      </c>
      <c r="I1043" s="1" t="n">
        <f aca="false">MONTH(A1043)</f>
        <v>7</v>
      </c>
      <c r="J1043" s="57" t="n">
        <f aca="false">D1043*INDEX(Справочник!$E$5:$E$16,MATCH(C1043,Справочник!$A$5:$A$16,0))</f>
        <v>1.9</v>
      </c>
      <c r="K1043" s="57" t="n">
        <f aca="false">D1043*INDEX(Справочник!$F$5:$F$16,MATCH(C1043,Справочник!$A$5:$A$16,0))</f>
        <v>0.7</v>
      </c>
    </row>
    <row r="1044" customFormat="false" ht="15" hidden="false" customHeight="false" outlineLevel="0" collapsed="false">
      <c r="A1044" s="53" t="n">
        <v>45855</v>
      </c>
      <c r="B1044" s="54" t="s">
        <v>823</v>
      </c>
      <c r="C1044" s="54" t="s">
        <v>82</v>
      </c>
      <c r="D1044" s="54" t="n">
        <v>1</v>
      </c>
      <c r="E1044" s="55" t="n">
        <v>32</v>
      </c>
      <c r="F1044" s="56" t="n">
        <v>0.1</v>
      </c>
      <c r="G1044" s="57" t="n">
        <f aca="false">D1044*E1044</f>
        <v>32</v>
      </c>
      <c r="H1044" s="57" t="n">
        <f aca="false">G1044*(1-F1044)</f>
        <v>28.8</v>
      </c>
      <c r="I1044" s="1" t="n">
        <f aca="false">MONTH(A1044)</f>
        <v>7</v>
      </c>
      <c r="J1044" s="57" t="n">
        <f aca="false">D1044*INDEX(Справочник!$E$5:$E$16,MATCH(C1044,Справочник!$A$5:$A$16,0))</f>
        <v>16.5</v>
      </c>
      <c r="K1044" s="57" t="n">
        <f aca="false">D1044*INDEX(Справочник!$F$5:$F$16,MATCH(C1044,Справочник!$A$5:$A$16,0))</f>
        <v>2.4</v>
      </c>
    </row>
    <row r="1045" customFormat="false" ht="15" hidden="false" customHeight="false" outlineLevel="0" collapsed="false">
      <c r="A1045" s="53" t="n">
        <v>45855</v>
      </c>
      <c r="B1045" s="54" t="s">
        <v>824</v>
      </c>
      <c r="C1045" s="54" t="s">
        <v>80</v>
      </c>
      <c r="D1045" s="54" t="n">
        <v>1</v>
      </c>
      <c r="E1045" s="55" t="n">
        <v>9.9</v>
      </c>
      <c r="F1045" s="56" t="n">
        <v>0</v>
      </c>
      <c r="G1045" s="57" t="n">
        <f aca="false">D1045*E1045</f>
        <v>9.9</v>
      </c>
      <c r="H1045" s="57" t="n">
        <f aca="false">G1045*(1-F1045)</f>
        <v>9.9</v>
      </c>
      <c r="I1045" s="1" t="n">
        <f aca="false">MONTH(A1045)</f>
        <v>7</v>
      </c>
      <c r="J1045" s="57" t="n">
        <f aca="false">D1045*INDEX(Справочник!$E$5:$E$16,MATCH(C1045,Справочник!$A$5:$A$16,0))</f>
        <v>4.2</v>
      </c>
      <c r="K1045" s="57" t="n">
        <f aca="false">D1045*INDEX(Справочник!$F$5:$F$16,MATCH(C1045,Справочник!$A$5:$A$16,0))</f>
        <v>0.9</v>
      </c>
    </row>
    <row r="1046" customFormat="false" ht="15" hidden="false" customHeight="false" outlineLevel="0" collapsed="false">
      <c r="A1046" s="53" t="n">
        <v>45856</v>
      </c>
      <c r="B1046" s="54" t="s">
        <v>825</v>
      </c>
      <c r="C1046" s="54" t="s">
        <v>83</v>
      </c>
      <c r="D1046" s="54" t="n">
        <v>1</v>
      </c>
      <c r="E1046" s="55" t="n">
        <v>11.5</v>
      </c>
      <c r="F1046" s="56" t="n">
        <v>0</v>
      </c>
      <c r="G1046" s="57" t="n">
        <f aca="false">D1046*E1046</f>
        <v>11.5</v>
      </c>
      <c r="H1046" s="57" t="n">
        <f aca="false">G1046*(1-F1046)</f>
        <v>11.5</v>
      </c>
      <c r="I1046" s="1" t="n">
        <f aca="false">MONTH(A1046)</f>
        <v>7</v>
      </c>
      <c r="J1046" s="57" t="n">
        <f aca="false">D1046*INDEX(Справочник!$E$5:$E$16,MATCH(C1046,Справочник!$A$5:$A$16,0))</f>
        <v>5.1</v>
      </c>
      <c r="K1046" s="57" t="n">
        <f aca="false">D1046*INDEX(Справочник!$F$5:$F$16,MATCH(C1046,Справочник!$A$5:$A$16,0))</f>
        <v>0.9</v>
      </c>
    </row>
    <row r="1047" customFormat="false" ht="15" hidden="false" customHeight="false" outlineLevel="0" collapsed="false">
      <c r="A1047" s="53" t="n">
        <v>45856</v>
      </c>
      <c r="B1047" s="54" t="s">
        <v>826</v>
      </c>
      <c r="C1047" s="54" t="s">
        <v>80</v>
      </c>
      <c r="D1047" s="54" t="n">
        <v>1</v>
      </c>
      <c r="E1047" s="55" t="n">
        <v>9.9</v>
      </c>
      <c r="F1047" s="56" t="n">
        <v>0</v>
      </c>
      <c r="G1047" s="57" t="n">
        <f aca="false">D1047*E1047</f>
        <v>9.9</v>
      </c>
      <c r="H1047" s="57" t="n">
        <f aca="false">G1047*(1-F1047)</f>
        <v>9.9</v>
      </c>
      <c r="I1047" s="1" t="n">
        <f aca="false">MONTH(A1047)</f>
        <v>7</v>
      </c>
      <c r="J1047" s="57" t="n">
        <f aca="false">D1047*INDEX(Справочник!$E$5:$E$16,MATCH(C1047,Справочник!$A$5:$A$16,0))</f>
        <v>4.2</v>
      </c>
      <c r="K1047" s="57" t="n">
        <f aca="false">D1047*INDEX(Справочник!$F$5:$F$16,MATCH(C1047,Справочник!$A$5:$A$16,0))</f>
        <v>0.9</v>
      </c>
    </row>
    <row r="1048" customFormat="false" ht="15" hidden="false" customHeight="false" outlineLevel="0" collapsed="false">
      <c r="A1048" s="53" t="n">
        <v>45856</v>
      </c>
      <c r="B1048" s="54" t="s">
        <v>826</v>
      </c>
      <c r="C1048" s="54" t="s">
        <v>83</v>
      </c>
      <c r="D1048" s="54" t="n">
        <v>1</v>
      </c>
      <c r="E1048" s="55" t="n">
        <v>11.5</v>
      </c>
      <c r="F1048" s="56" t="n">
        <v>0</v>
      </c>
      <c r="G1048" s="57" t="n">
        <f aca="false">D1048*E1048</f>
        <v>11.5</v>
      </c>
      <c r="H1048" s="57" t="n">
        <f aca="false">G1048*(1-F1048)</f>
        <v>11.5</v>
      </c>
      <c r="I1048" s="1" t="n">
        <f aca="false">MONTH(A1048)</f>
        <v>7</v>
      </c>
      <c r="J1048" s="57" t="n">
        <f aca="false">D1048*INDEX(Справочник!$E$5:$E$16,MATCH(C1048,Справочник!$A$5:$A$16,0))</f>
        <v>5.1</v>
      </c>
      <c r="K1048" s="57" t="n">
        <f aca="false">D1048*INDEX(Справочник!$F$5:$F$16,MATCH(C1048,Справочник!$A$5:$A$16,0))</f>
        <v>0.9</v>
      </c>
    </row>
    <row r="1049" customFormat="false" ht="15" hidden="false" customHeight="false" outlineLevel="0" collapsed="false">
      <c r="A1049" s="53" t="n">
        <v>45856</v>
      </c>
      <c r="B1049" s="54" t="s">
        <v>827</v>
      </c>
      <c r="C1049" s="54" t="s">
        <v>89</v>
      </c>
      <c r="D1049" s="54" t="n">
        <v>1</v>
      </c>
      <c r="E1049" s="55" t="n">
        <v>24</v>
      </c>
      <c r="F1049" s="56" t="n">
        <v>0.1</v>
      </c>
      <c r="G1049" s="57" t="n">
        <f aca="false">D1049*E1049</f>
        <v>24</v>
      </c>
      <c r="H1049" s="57" t="n">
        <f aca="false">G1049*(1-F1049)</f>
        <v>21.6</v>
      </c>
      <c r="I1049" s="1" t="n">
        <f aca="false">MONTH(A1049)</f>
        <v>7</v>
      </c>
      <c r="J1049" s="57" t="n">
        <f aca="false">D1049*INDEX(Справочник!$E$5:$E$16,MATCH(C1049,Справочник!$A$5:$A$16,0))</f>
        <v>13.5</v>
      </c>
      <c r="K1049" s="57" t="n">
        <f aca="false">D1049*INDEX(Справочник!$F$5:$F$16,MATCH(C1049,Справочник!$A$5:$A$16,0))</f>
        <v>3.8</v>
      </c>
    </row>
    <row r="1050" customFormat="false" ht="15" hidden="false" customHeight="false" outlineLevel="0" collapsed="false">
      <c r="A1050" s="53" t="n">
        <v>45856</v>
      </c>
      <c r="B1050" s="54" t="s">
        <v>828</v>
      </c>
      <c r="C1050" s="54" t="s">
        <v>81</v>
      </c>
      <c r="D1050" s="54" t="n">
        <v>1</v>
      </c>
      <c r="E1050" s="55" t="n">
        <v>29.9</v>
      </c>
      <c r="F1050" s="56" t="n">
        <v>0</v>
      </c>
      <c r="G1050" s="57" t="n">
        <f aca="false">D1050*E1050</f>
        <v>29.9</v>
      </c>
      <c r="H1050" s="57" t="n">
        <f aca="false">G1050*(1-F1050)</f>
        <v>29.9</v>
      </c>
      <c r="I1050" s="1" t="n">
        <f aca="false">MONTH(A1050)</f>
        <v>7</v>
      </c>
      <c r="J1050" s="57" t="n">
        <f aca="false">D1050*INDEX(Справочник!$E$5:$E$16,MATCH(C1050,Справочник!$A$5:$A$16,0))</f>
        <v>14.8</v>
      </c>
      <c r="K1050" s="57" t="n">
        <f aca="false">D1050*INDEX(Справочник!$F$5:$F$16,MATCH(C1050,Справочник!$A$5:$A$16,0))</f>
        <v>2.4</v>
      </c>
    </row>
    <row r="1051" customFormat="false" ht="15" hidden="false" customHeight="false" outlineLevel="0" collapsed="false">
      <c r="A1051" s="53" t="n">
        <v>45856</v>
      </c>
      <c r="B1051" s="54" t="s">
        <v>828</v>
      </c>
      <c r="C1051" s="54" t="s">
        <v>87</v>
      </c>
      <c r="D1051" s="54" t="n">
        <v>1</v>
      </c>
      <c r="E1051" s="55" t="n">
        <v>5.9</v>
      </c>
      <c r="F1051" s="56" t="n">
        <v>0.1</v>
      </c>
      <c r="G1051" s="57" t="n">
        <f aca="false">D1051*E1051</f>
        <v>5.9</v>
      </c>
      <c r="H1051" s="57" t="n">
        <f aca="false">G1051*(1-F1051)</f>
        <v>5.31</v>
      </c>
      <c r="I1051" s="1" t="n">
        <f aca="false">MONTH(A1051)</f>
        <v>7</v>
      </c>
      <c r="J1051" s="57" t="n">
        <f aca="false">D1051*INDEX(Справочник!$E$5:$E$16,MATCH(C1051,Справочник!$A$5:$A$16,0))</f>
        <v>1.9</v>
      </c>
      <c r="K1051" s="57" t="n">
        <f aca="false">D1051*INDEX(Справочник!$F$5:$F$16,MATCH(C1051,Справочник!$A$5:$A$16,0))</f>
        <v>0.7</v>
      </c>
    </row>
    <row r="1052" customFormat="false" ht="15" hidden="false" customHeight="false" outlineLevel="0" collapsed="false">
      <c r="A1052" s="53" t="n">
        <v>45856</v>
      </c>
      <c r="B1052" s="54" t="s">
        <v>829</v>
      </c>
      <c r="C1052" s="54" t="s">
        <v>81</v>
      </c>
      <c r="D1052" s="54" t="n">
        <v>1</v>
      </c>
      <c r="E1052" s="55" t="n">
        <v>29.9</v>
      </c>
      <c r="F1052" s="56" t="n">
        <v>0.1</v>
      </c>
      <c r="G1052" s="57" t="n">
        <f aca="false">D1052*E1052</f>
        <v>29.9</v>
      </c>
      <c r="H1052" s="57" t="n">
        <f aca="false">G1052*(1-F1052)</f>
        <v>26.91</v>
      </c>
      <c r="I1052" s="1" t="n">
        <f aca="false">MONTH(A1052)</f>
        <v>7</v>
      </c>
      <c r="J1052" s="57" t="n">
        <f aca="false">D1052*INDEX(Справочник!$E$5:$E$16,MATCH(C1052,Справочник!$A$5:$A$16,0))</f>
        <v>14.8</v>
      </c>
      <c r="K1052" s="57" t="n">
        <f aca="false">D1052*INDEX(Справочник!$F$5:$F$16,MATCH(C1052,Справочник!$A$5:$A$16,0))</f>
        <v>2.4</v>
      </c>
    </row>
    <row r="1053" customFormat="false" ht="15" hidden="false" customHeight="false" outlineLevel="0" collapsed="false">
      <c r="A1053" s="53" t="n">
        <v>45857</v>
      </c>
      <c r="B1053" s="54" t="s">
        <v>830</v>
      </c>
      <c r="C1053" s="54" t="s">
        <v>85</v>
      </c>
      <c r="D1053" s="54" t="n">
        <v>1</v>
      </c>
      <c r="E1053" s="55" t="n">
        <v>6.9</v>
      </c>
      <c r="F1053" s="56" t="n">
        <v>0</v>
      </c>
      <c r="G1053" s="57" t="n">
        <f aca="false">D1053*E1053</f>
        <v>6.9</v>
      </c>
      <c r="H1053" s="57" t="n">
        <f aca="false">G1053*(1-F1053)</f>
        <v>6.9</v>
      </c>
      <c r="I1053" s="1" t="n">
        <f aca="false">MONTH(A1053)</f>
        <v>7</v>
      </c>
      <c r="J1053" s="57" t="n">
        <f aca="false">D1053*INDEX(Справочник!$E$5:$E$16,MATCH(C1053,Справочник!$A$5:$A$16,0))</f>
        <v>2.3</v>
      </c>
      <c r="K1053" s="57" t="n">
        <f aca="false">D1053*INDEX(Справочник!$F$5:$F$16,MATCH(C1053,Справочник!$A$5:$A$16,0))</f>
        <v>0.7</v>
      </c>
    </row>
    <row r="1054" customFormat="false" ht="15" hidden="false" customHeight="false" outlineLevel="0" collapsed="false">
      <c r="A1054" s="53" t="n">
        <v>45857</v>
      </c>
      <c r="B1054" s="54" t="s">
        <v>830</v>
      </c>
      <c r="C1054" s="54" t="s">
        <v>83</v>
      </c>
      <c r="D1054" s="54" t="n">
        <v>1</v>
      </c>
      <c r="E1054" s="55" t="n">
        <v>11.5</v>
      </c>
      <c r="F1054" s="56" t="n">
        <v>0</v>
      </c>
      <c r="G1054" s="57" t="n">
        <f aca="false">D1054*E1054</f>
        <v>11.5</v>
      </c>
      <c r="H1054" s="57" t="n">
        <f aca="false">G1054*(1-F1054)</f>
        <v>11.5</v>
      </c>
      <c r="I1054" s="1" t="n">
        <f aca="false">MONTH(A1054)</f>
        <v>7</v>
      </c>
      <c r="J1054" s="57" t="n">
        <f aca="false">D1054*INDEX(Справочник!$E$5:$E$16,MATCH(C1054,Справочник!$A$5:$A$16,0))</f>
        <v>5.1</v>
      </c>
      <c r="K1054" s="57" t="n">
        <f aca="false">D1054*INDEX(Справочник!$F$5:$F$16,MATCH(C1054,Справочник!$A$5:$A$16,0))</f>
        <v>0.9</v>
      </c>
    </row>
    <row r="1055" customFormat="false" ht="15" hidden="false" customHeight="false" outlineLevel="0" collapsed="false">
      <c r="A1055" s="53" t="n">
        <v>45857</v>
      </c>
      <c r="B1055" s="54" t="s">
        <v>831</v>
      </c>
      <c r="C1055" s="54" t="s">
        <v>83</v>
      </c>
      <c r="D1055" s="54" t="n">
        <v>1</v>
      </c>
      <c r="E1055" s="55" t="n">
        <v>11.5</v>
      </c>
      <c r="F1055" s="56" t="n">
        <v>0</v>
      </c>
      <c r="G1055" s="57" t="n">
        <f aca="false">D1055*E1055</f>
        <v>11.5</v>
      </c>
      <c r="H1055" s="57" t="n">
        <f aca="false">G1055*(1-F1055)</f>
        <v>11.5</v>
      </c>
      <c r="I1055" s="1" t="n">
        <f aca="false">MONTH(A1055)</f>
        <v>7</v>
      </c>
      <c r="J1055" s="57" t="n">
        <f aca="false">D1055*INDEX(Справочник!$E$5:$E$16,MATCH(C1055,Справочник!$A$5:$A$16,0))</f>
        <v>5.1</v>
      </c>
      <c r="K1055" s="57" t="n">
        <f aca="false">D1055*INDEX(Справочник!$F$5:$F$16,MATCH(C1055,Справочник!$A$5:$A$16,0))</f>
        <v>0.9</v>
      </c>
    </row>
    <row r="1056" customFormat="false" ht="15" hidden="false" customHeight="false" outlineLevel="0" collapsed="false">
      <c r="A1056" s="53" t="n">
        <v>45857</v>
      </c>
      <c r="B1056" s="54" t="s">
        <v>832</v>
      </c>
      <c r="C1056" s="54" t="s">
        <v>87</v>
      </c>
      <c r="D1056" s="54" t="n">
        <v>2</v>
      </c>
      <c r="E1056" s="55" t="n">
        <v>5.9</v>
      </c>
      <c r="F1056" s="56" t="n">
        <v>0.1</v>
      </c>
      <c r="G1056" s="57" t="n">
        <f aca="false">D1056*E1056</f>
        <v>11.8</v>
      </c>
      <c r="H1056" s="57" t="n">
        <f aca="false">G1056*(1-F1056)</f>
        <v>10.62</v>
      </c>
      <c r="I1056" s="1" t="n">
        <f aca="false">MONTH(A1056)</f>
        <v>7</v>
      </c>
      <c r="J1056" s="57" t="n">
        <f aca="false">D1056*INDEX(Справочник!$E$5:$E$16,MATCH(C1056,Справочник!$A$5:$A$16,0))</f>
        <v>3.8</v>
      </c>
      <c r="K1056" s="57" t="n">
        <f aca="false">D1056*INDEX(Справочник!$F$5:$F$16,MATCH(C1056,Справочник!$A$5:$A$16,0))</f>
        <v>1.4</v>
      </c>
    </row>
    <row r="1057" customFormat="false" ht="15" hidden="false" customHeight="false" outlineLevel="0" collapsed="false">
      <c r="A1057" s="53" t="n">
        <v>45857</v>
      </c>
      <c r="B1057" s="54" t="s">
        <v>833</v>
      </c>
      <c r="C1057" s="54" t="s">
        <v>86</v>
      </c>
      <c r="D1057" s="54" t="n">
        <v>3</v>
      </c>
      <c r="E1057" s="55" t="n">
        <v>7.5</v>
      </c>
      <c r="F1057" s="56" t="n">
        <v>0.1</v>
      </c>
      <c r="G1057" s="57" t="n">
        <f aca="false">D1057*E1057</f>
        <v>22.5</v>
      </c>
      <c r="H1057" s="57" t="n">
        <f aca="false">G1057*(1-F1057)</f>
        <v>20.25</v>
      </c>
      <c r="I1057" s="1" t="n">
        <f aca="false">MONTH(A1057)</f>
        <v>7</v>
      </c>
      <c r="J1057" s="57" t="n">
        <f aca="false">D1057*INDEX(Справочник!$E$5:$E$16,MATCH(C1057,Справочник!$A$5:$A$16,0))</f>
        <v>7.8</v>
      </c>
      <c r="K1057" s="57" t="n">
        <f aca="false">D1057*INDEX(Справочник!$F$5:$F$16,MATCH(C1057,Справочник!$A$5:$A$16,0))</f>
        <v>2.1</v>
      </c>
    </row>
    <row r="1058" customFormat="false" ht="15" hidden="false" customHeight="false" outlineLevel="0" collapsed="false">
      <c r="A1058" s="53" t="n">
        <v>45857</v>
      </c>
      <c r="B1058" s="54" t="s">
        <v>834</v>
      </c>
      <c r="C1058" s="54" t="s">
        <v>80</v>
      </c>
      <c r="D1058" s="54" t="n">
        <v>1</v>
      </c>
      <c r="E1058" s="55" t="n">
        <v>9.9</v>
      </c>
      <c r="F1058" s="56" t="n">
        <v>0.1</v>
      </c>
      <c r="G1058" s="57" t="n">
        <f aca="false">D1058*E1058</f>
        <v>9.9</v>
      </c>
      <c r="H1058" s="57" t="n">
        <f aca="false">G1058*(1-F1058)</f>
        <v>8.91</v>
      </c>
      <c r="I1058" s="1" t="n">
        <f aca="false">MONTH(A1058)</f>
        <v>7</v>
      </c>
      <c r="J1058" s="57" t="n">
        <f aca="false">D1058*INDEX(Справочник!$E$5:$E$16,MATCH(C1058,Справочник!$A$5:$A$16,0))</f>
        <v>4.2</v>
      </c>
      <c r="K1058" s="57" t="n">
        <f aca="false">D1058*INDEX(Справочник!$F$5:$F$16,MATCH(C1058,Справочник!$A$5:$A$16,0))</f>
        <v>0.9</v>
      </c>
    </row>
    <row r="1059" customFormat="false" ht="15" hidden="false" customHeight="false" outlineLevel="0" collapsed="false">
      <c r="A1059" s="53" t="n">
        <v>45857</v>
      </c>
      <c r="B1059" s="54" t="s">
        <v>834</v>
      </c>
      <c r="C1059" s="54" t="s">
        <v>90</v>
      </c>
      <c r="D1059" s="54" t="n">
        <v>2</v>
      </c>
      <c r="E1059" s="55" t="n">
        <v>4.5</v>
      </c>
      <c r="F1059" s="56" t="n">
        <v>0</v>
      </c>
      <c r="G1059" s="57" t="n">
        <f aca="false">D1059*E1059</f>
        <v>9</v>
      </c>
      <c r="H1059" s="57" t="n">
        <f aca="false">G1059*(1-F1059)</f>
        <v>9</v>
      </c>
      <c r="I1059" s="1" t="n">
        <f aca="false">MONTH(A1059)</f>
        <v>7</v>
      </c>
      <c r="J1059" s="57" t="n">
        <f aca="false">D1059*INDEX(Справочник!$E$5:$E$16,MATCH(C1059,Справочник!$A$5:$A$16,0))</f>
        <v>3.2</v>
      </c>
      <c r="K1059" s="57" t="n">
        <f aca="false">D1059*INDEX(Справочник!$F$5:$F$16,MATCH(C1059,Справочник!$A$5:$A$16,0))</f>
        <v>5.8</v>
      </c>
    </row>
    <row r="1060" customFormat="false" ht="15" hidden="false" customHeight="false" outlineLevel="0" collapsed="false">
      <c r="A1060" s="53" t="n">
        <v>45857</v>
      </c>
      <c r="B1060" s="54" t="s">
        <v>835</v>
      </c>
      <c r="C1060" s="54" t="s">
        <v>80</v>
      </c>
      <c r="D1060" s="54" t="n">
        <v>1</v>
      </c>
      <c r="E1060" s="55" t="n">
        <v>9.9</v>
      </c>
      <c r="F1060" s="56" t="n">
        <v>0</v>
      </c>
      <c r="G1060" s="57" t="n">
        <f aca="false">D1060*E1060</f>
        <v>9.9</v>
      </c>
      <c r="H1060" s="57" t="n">
        <f aca="false">G1060*(1-F1060)</f>
        <v>9.9</v>
      </c>
      <c r="I1060" s="1" t="n">
        <f aca="false">MONTH(A1060)</f>
        <v>7</v>
      </c>
      <c r="J1060" s="57" t="n">
        <f aca="false">D1060*INDEX(Справочник!$E$5:$E$16,MATCH(C1060,Справочник!$A$5:$A$16,0))</f>
        <v>4.2</v>
      </c>
      <c r="K1060" s="57" t="n">
        <f aca="false">D1060*INDEX(Справочник!$F$5:$F$16,MATCH(C1060,Справочник!$A$5:$A$16,0))</f>
        <v>0.9</v>
      </c>
    </row>
    <row r="1061" customFormat="false" ht="15" hidden="false" customHeight="false" outlineLevel="0" collapsed="false">
      <c r="A1061" s="53" t="n">
        <v>45857</v>
      </c>
      <c r="B1061" s="54" t="s">
        <v>835</v>
      </c>
      <c r="C1061" s="54" t="s">
        <v>88</v>
      </c>
      <c r="D1061" s="54" t="n">
        <v>1</v>
      </c>
      <c r="E1061" s="55" t="n">
        <v>39</v>
      </c>
      <c r="F1061" s="56" t="n">
        <v>0</v>
      </c>
      <c r="G1061" s="57" t="n">
        <f aca="false">D1061*E1061</f>
        <v>39</v>
      </c>
      <c r="H1061" s="57" t="n">
        <f aca="false">G1061*(1-F1061)</f>
        <v>39</v>
      </c>
      <c r="I1061" s="1" t="n">
        <f aca="false">MONTH(A1061)</f>
        <v>7</v>
      </c>
      <c r="J1061" s="57" t="n">
        <f aca="false">D1061*INDEX(Справочник!$E$5:$E$16,MATCH(C1061,Справочник!$A$5:$A$16,0))</f>
        <v>24</v>
      </c>
      <c r="K1061" s="57" t="n">
        <f aca="false">D1061*INDEX(Справочник!$F$5:$F$16,MATCH(C1061,Справочник!$A$5:$A$16,0))</f>
        <v>4.2</v>
      </c>
    </row>
    <row r="1062" customFormat="false" ht="15" hidden="false" customHeight="false" outlineLevel="0" collapsed="false">
      <c r="A1062" s="53" t="n">
        <v>45857</v>
      </c>
      <c r="B1062" s="54" t="s">
        <v>836</v>
      </c>
      <c r="C1062" s="54" t="s">
        <v>90</v>
      </c>
      <c r="D1062" s="54" t="n">
        <v>3</v>
      </c>
      <c r="E1062" s="55" t="n">
        <v>4.5</v>
      </c>
      <c r="F1062" s="56" t="n">
        <v>0</v>
      </c>
      <c r="G1062" s="57" t="n">
        <f aca="false">D1062*E1062</f>
        <v>13.5</v>
      </c>
      <c r="H1062" s="57" t="n">
        <f aca="false">G1062*(1-F1062)</f>
        <v>13.5</v>
      </c>
      <c r="I1062" s="1" t="n">
        <f aca="false">MONTH(A1062)</f>
        <v>7</v>
      </c>
      <c r="J1062" s="57" t="n">
        <f aca="false">D1062*INDEX(Справочник!$E$5:$E$16,MATCH(C1062,Справочник!$A$5:$A$16,0))</f>
        <v>4.8</v>
      </c>
      <c r="K1062" s="57" t="n">
        <f aca="false">D1062*INDEX(Справочник!$F$5:$F$16,MATCH(C1062,Справочник!$A$5:$A$16,0))</f>
        <v>8.7</v>
      </c>
    </row>
    <row r="1063" customFormat="false" ht="15" hidden="false" customHeight="false" outlineLevel="0" collapsed="false">
      <c r="A1063" s="53" t="n">
        <v>45857</v>
      </c>
      <c r="B1063" s="54" t="s">
        <v>837</v>
      </c>
      <c r="C1063" s="54" t="s">
        <v>85</v>
      </c>
      <c r="D1063" s="54" t="n">
        <v>1</v>
      </c>
      <c r="E1063" s="55" t="n">
        <v>6.9</v>
      </c>
      <c r="F1063" s="56" t="n">
        <v>0.1</v>
      </c>
      <c r="G1063" s="57" t="n">
        <f aca="false">D1063*E1063</f>
        <v>6.9</v>
      </c>
      <c r="H1063" s="57" t="n">
        <f aca="false">G1063*(1-F1063)</f>
        <v>6.21</v>
      </c>
      <c r="I1063" s="1" t="n">
        <f aca="false">MONTH(A1063)</f>
        <v>7</v>
      </c>
      <c r="J1063" s="57" t="n">
        <f aca="false">D1063*INDEX(Справочник!$E$5:$E$16,MATCH(C1063,Справочник!$A$5:$A$16,0))</f>
        <v>2.3</v>
      </c>
      <c r="K1063" s="57" t="n">
        <f aca="false">D1063*INDEX(Справочник!$F$5:$F$16,MATCH(C1063,Справочник!$A$5:$A$16,0))</f>
        <v>0.7</v>
      </c>
    </row>
    <row r="1064" customFormat="false" ht="15" hidden="false" customHeight="false" outlineLevel="0" collapsed="false">
      <c r="A1064" s="53" t="n">
        <v>45857</v>
      </c>
      <c r="B1064" s="54" t="s">
        <v>837</v>
      </c>
      <c r="C1064" s="54" t="s">
        <v>80</v>
      </c>
      <c r="D1064" s="54" t="n">
        <v>3</v>
      </c>
      <c r="E1064" s="55" t="n">
        <v>9.9</v>
      </c>
      <c r="F1064" s="56" t="n">
        <v>0.1</v>
      </c>
      <c r="G1064" s="57" t="n">
        <f aca="false">D1064*E1064</f>
        <v>29.7</v>
      </c>
      <c r="H1064" s="57" t="n">
        <f aca="false">G1064*(1-F1064)</f>
        <v>26.73</v>
      </c>
      <c r="I1064" s="1" t="n">
        <f aca="false">MONTH(A1064)</f>
        <v>7</v>
      </c>
      <c r="J1064" s="57" t="n">
        <f aca="false">D1064*INDEX(Справочник!$E$5:$E$16,MATCH(C1064,Справочник!$A$5:$A$16,0))</f>
        <v>12.6</v>
      </c>
      <c r="K1064" s="57" t="n">
        <f aca="false">D1064*INDEX(Справочник!$F$5:$F$16,MATCH(C1064,Справочник!$A$5:$A$16,0))</f>
        <v>2.7</v>
      </c>
    </row>
    <row r="1065" customFormat="false" ht="15" hidden="false" customHeight="false" outlineLevel="0" collapsed="false">
      <c r="A1065" s="53" t="n">
        <v>45858</v>
      </c>
      <c r="B1065" s="54" t="s">
        <v>838</v>
      </c>
      <c r="C1065" s="54" t="s">
        <v>88</v>
      </c>
      <c r="D1065" s="54" t="n">
        <v>1</v>
      </c>
      <c r="E1065" s="55" t="n">
        <v>39</v>
      </c>
      <c r="F1065" s="56" t="n">
        <v>0.1</v>
      </c>
      <c r="G1065" s="57" t="n">
        <f aca="false">D1065*E1065</f>
        <v>39</v>
      </c>
      <c r="H1065" s="57" t="n">
        <f aca="false">G1065*(1-F1065)</f>
        <v>35.1</v>
      </c>
      <c r="I1065" s="1" t="n">
        <f aca="false">MONTH(A1065)</f>
        <v>7</v>
      </c>
      <c r="J1065" s="57" t="n">
        <f aca="false">D1065*INDEX(Справочник!$E$5:$E$16,MATCH(C1065,Справочник!$A$5:$A$16,0))</f>
        <v>24</v>
      </c>
      <c r="K1065" s="57" t="n">
        <f aca="false">D1065*INDEX(Справочник!$F$5:$F$16,MATCH(C1065,Справочник!$A$5:$A$16,0))</f>
        <v>4.2</v>
      </c>
    </row>
    <row r="1066" customFormat="false" ht="15" hidden="false" customHeight="false" outlineLevel="0" collapsed="false">
      <c r="A1066" s="53" t="n">
        <v>45858</v>
      </c>
      <c r="B1066" s="54" t="s">
        <v>838</v>
      </c>
      <c r="C1066" s="54" t="s">
        <v>80</v>
      </c>
      <c r="D1066" s="54" t="n">
        <v>3</v>
      </c>
      <c r="E1066" s="55" t="n">
        <v>9.9</v>
      </c>
      <c r="F1066" s="56" t="n">
        <v>0.1</v>
      </c>
      <c r="G1066" s="57" t="n">
        <f aca="false">D1066*E1066</f>
        <v>29.7</v>
      </c>
      <c r="H1066" s="57" t="n">
        <f aca="false">G1066*(1-F1066)</f>
        <v>26.73</v>
      </c>
      <c r="I1066" s="1" t="n">
        <f aca="false">MONTH(A1066)</f>
        <v>7</v>
      </c>
      <c r="J1066" s="57" t="n">
        <f aca="false">D1066*INDEX(Справочник!$E$5:$E$16,MATCH(C1066,Справочник!$A$5:$A$16,0))</f>
        <v>12.6</v>
      </c>
      <c r="K1066" s="57" t="n">
        <f aca="false">D1066*INDEX(Справочник!$F$5:$F$16,MATCH(C1066,Справочник!$A$5:$A$16,0))</f>
        <v>2.7</v>
      </c>
    </row>
    <row r="1067" customFormat="false" ht="15" hidden="false" customHeight="false" outlineLevel="0" collapsed="false">
      <c r="A1067" s="53" t="n">
        <v>45858</v>
      </c>
      <c r="B1067" s="54" t="s">
        <v>839</v>
      </c>
      <c r="C1067" s="54" t="s">
        <v>81</v>
      </c>
      <c r="D1067" s="54" t="n">
        <v>2</v>
      </c>
      <c r="E1067" s="55" t="n">
        <v>29.9</v>
      </c>
      <c r="F1067" s="56" t="n">
        <v>0.1</v>
      </c>
      <c r="G1067" s="57" t="n">
        <f aca="false">D1067*E1067</f>
        <v>59.8</v>
      </c>
      <c r="H1067" s="57" t="n">
        <f aca="false">G1067*(1-F1067)</f>
        <v>53.82</v>
      </c>
      <c r="I1067" s="1" t="n">
        <f aca="false">MONTH(A1067)</f>
        <v>7</v>
      </c>
      <c r="J1067" s="57" t="n">
        <f aca="false">D1067*INDEX(Справочник!$E$5:$E$16,MATCH(C1067,Справочник!$A$5:$A$16,0))</f>
        <v>29.6</v>
      </c>
      <c r="K1067" s="57" t="n">
        <f aca="false">D1067*INDEX(Справочник!$F$5:$F$16,MATCH(C1067,Справочник!$A$5:$A$16,0))</f>
        <v>4.8</v>
      </c>
    </row>
    <row r="1068" customFormat="false" ht="15" hidden="false" customHeight="false" outlineLevel="0" collapsed="false">
      <c r="A1068" s="53" t="n">
        <v>45858</v>
      </c>
      <c r="B1068" s="54" t="s">
        <v>840</v>
      </c>
      <c r="C1068" s="54" t="s">
        <v>83</v>
      </c>
      <c r="D1068" s="54" t="n">
        <v>2</v>
      </c>
      <c r="E1068" s="55" t="n">
        <v>11.5</v>
      </c>
      <c r="F1068" s="56" t="n">
        <v>0.1</v>
      </c>
      <c r="G1068" s="57" t="n">
        <f aca="false">D1068*E1068</f>
        <v>23</v>
      </c>
      <c r="H1068" s="57" t="n">
        <f aca="false">G1068*(1-F1068)</f>
        <v>20.7</v>
      </c>
      <c r="I1068" s="1" t="n">
        <f aca="false">MONTH(A1068)</f>
        <v>7</v>
      </c>
      <c r="J1068" s="57" t="n">
        <f aca="false">D1068*INDEX(Справочник!$E$5:$E$16,MATCH(C1068,Справочник!$A$5:$A$16,0))</f>
        <v>10.2</v>
      </c>
      <c r="K1068" s="57" t="n">
        <f aca="false">D1068*INDEX(Справочник!$F$5:$F$16,MATCH(C1068,Справочник!$A$5:$A$16,0))</f>
        <v>1.8</v>
      </c>
    </row>
    <row r="1069" customFormat="false" ht="15" hidden="false" customHeight="false" outlineLevel="0" collapsed="false">
      <c r="A1069" s="53" t="n">
        <v>45858</v>
      </c>
      <c r="B1069" s="54" t="s">
        <v>841</v>
      </c>
      <c r="C1069" s="54" t="s">
        <v>81</v>
      </c>
      <c r="D1069" s="54" t="n">
        <v>1</v>
      </c>
      <c r="E1069" s="55" t="n">
        <v>29.9</v>
      </c>
      <c r="F1069" s="56" t="n">
        <v>0</v>
      </c>
      <c r="G1069" s="57" t="n">
        <f aca="false">D1069*E1069</f>
        <v>29.9</v>
      </c>
      <c r="H1069" s="57" t="n">
        <f aca="false">G1069*(1-F1069)</f>
        <v>29.9</v>
      </c>
      <c r="I1069" s="1" t="n">
        <f aca="false">MONTH(A1069)</f>
        <v>7</v>
      </c>
      <c r="J1069" s="57" t="n">
        <f aca="false">D1069*INDEX(Справочник!$E$5:$E$16,MATCH(C1069,Справочник!$A$5:$A$16,0))</f>
        <v>14.8</v>
      </c>
      <c r="K1069" s="57" t="n">
        <f aca="false">D1069*INDEX(Справочник!$F$5:$F$16,MATCH(C1069,Справочник!$A$5:$A$16,0))</f>
        <v>2.4</v>
      </c>
    </row>
    <row r="1070" customFormat="false" ht="15" hidden="false" customHeight="false" outlineLevel="0" collapsed="false">
      <c r="A1070" s="53" t="n">
        <v>45858</v>
      </c>
      <c r="B1070" s="54" t="s">
        <v>841</v>
      </c>
      <c r="C1070" s="54" t="s">
        <v>83</v>
      </c>
      <c r="D1070" s="54" t="n">
        <v>1</v>
      </c>
      <c r="E1070" s="55" t="n">
        <v>11.5</v>
      </c>
      <c r="F1070" s="56" t="n">
        <v>0</v>
      </c>
      <c r="G1070" s="57" t="n">
        <f aca="false">D1070*E1070</f>
        <v>11.5</v>
      </c>
      <c r="H1070" s="57" t="n">
        <f aca="false">G1070*(1-F1070)</f>
        <v>11.5</v>
      </c>
      <c r="I1070" s="1" t="n">
        <f aca="false">MONTH(A1070)</f>
        <v>7</v>
      </c>
      <c r="J1070" s="57" t="n">
        <f aca="false">D1070*INDEX(Справочник!$E$5:$E$16,MATCH(C1070,Справочник!$A$5:$A$16,0))</f>
        <v>5.1</v>
      </c>
      <c r="K1070" s="57" t="n">
        <f aca="false">D1070*INDEX(Справочник!$F$5:$F$16,MATCH(C1070,Справочник!$A$5:$A$16,0))</f>
        <v>0.9</v>
      </c>
    </row>
    <row r="1071" customFormat="false" ht="15" hidden="false" customHeight="false" outlineLevel="0" collapsed="false">
      <c r="A1071" s="53" t="n">
        <v>45858</v>
      </c>
      <c r="B1071" s="54" t="s">
        <v>842</v>
      </c>
      <c r="C1071" s="54" t="s">
        <v>80</v>
      </c>
      <c r="D1071" s="54" t="n">
        <v>2</v>
      </c>
      <c r="E1071" s="55" t="n">
        <v>9.9</v>
      </c>
      <c r="F1071" s="56" t="n">
        <v>0.1</v>
      </c>
      <c r="G1071" s="57" t="n">
        <f aca="false">D1071*E1071</f>
        <v>19.8</v>
      </c>
      <c r="H1071" s="57" t="n">
        <f aca="false">G1071*(1-F1071)</f>
        <v>17.82</v>
      </c>
      <c r="I1071" s="1" t="n">
        <f aca="false">MONTH(A1071)</f>
        <v>7</v>
      </c>
      <c r="J1071" s="57" t="n">
        <f aca="false">D1071*INDEX(Справочник!$E$5:$E$16,MATCH(C1071,Справочник!$A$5:$A$16,0))</f>
        <v>8.4</v>
      </c>
      <c r="K1071" s="57" t="n">
        <f aca="false">D1071*INDEX(Справочник!$F$5:$F$16,MATCH(C1071,Справочник!$A$5:$A$16,0))</f>
        <v>1.8</v>
      </c>
    </row>
    <row r="1072" customFormat="false" ht="15" hidden="false" customHeight="false" outlineLevel="0" collapsed="false">
      <c r="A1072" s="53" t="n">
        <v>45858</v>
      </c>
      <c r="B1072" s="54" t="s">
        <v>843</v>
      </c>
      <c r="C1072" s="54" t="s">
        <v>82</v>
      </c>
      <c r="D1072" s="54" t="n">
        <v>1</v>
      </c>
      <c r="E1072" s="55" t="n">
        <v>32</v>
      </c>
      <c r="F1072" s="56" t="n">
        <v>0</v>
      </c>
      <c r="G1072" s="57" t="n">
        <f aca="false">D1072*E1072</f>
        <v>32</v>
      </c>
      <c r="H1072" s="57" t="n">
        <f aca="false">G1072*(1-F1072)</f>
        <v>32</v>
      </c>
      <c r="I1072" s="1" t="n">
        <f aca="false">MONTH(A1072)</f>
        <v>7</v>
      </c>
      <c r="J1072" s="57" t="n">
        <f aca="false">D1072*INDEX(Справочник!$E$5:$E$16,MATCH(C1072,Справочник!$A$5:$A$16,0))</f>
        <v>16.5</v>
      </c>
      <c r="K1072" s="57" t="n">
        <f aca="false">D1072*INDEX(Справочник!$F$5:$F$16,MATCH(C1072,Справочник!$A$5:$A$16,0))</f>
        <v>2.4</v>
      </c>
    </row>
    <row r="1073" customFormat="false" ht="15" hidden="false" customHeight="false" outlineLevel="0" collapsed="false">
      <c r="A1073" s="53" t="n">
        <v>45858</v>
      </c>
      <c r="B1073" s="54" t="s">
        <v>843</v>
      </c>
      <c r="C1073" s="54" t="s">
        <v>83</v>
      </c>
      <c r="D1073" s="54" t="n">
        <v>2</v>
      </c>
      <c r="E1073" s="55" t="n">
        <v>11.5</v>
      </c>
      <c r="F1073" s="56" t="n">
        <v>0.1</v>
      </c>
      <c r="G1073" s="57" t="n">
        <f aca="false">D1073*E1073</f>
        <v>23</v>
      </c>
      <c r="H1073" s="57" t="n">
        <f aca="false">G1073*(1-F1073)</f>
        <v>20.7</v>
      </c>
      <c r="I1073" s="1" t="n">
        <f aca="false">MONTH(A1073)</f>
        <v>7</v>
      </c>
      <c r="J1073" s="57" t="n">
        <f aca="false">D1073*INDEX(Справочник!$E$5:$E$16,MATCH(C1073,Справочник!$A$5:$A$16,0))</f>
        <v>10.2</v>
      </c>
      <c r="K1073" s="57" t="n">
        <f aca="false">D1073*INDEX(Справочник!$F$5:$F$16,MATCH(C1073,Справочник!$A$5:$A$16,0))</f>
        <v>1.8</v>
      </c>
    </row>
    <row r="1074" customFormat="false" ht="15" hidden="false" customHeight="false" outlineLevel="0" collapsed="false">
      <c r="A1074" s="53" t="n">
        <v>45859</v>
      </c>
      <c r="B1074" s="54" t="s">
        <v>844</v>
      </c>
      <c r="C1074" s="54" t="s">
        <v>89</v>
      </c>
      <c r="D1074" s="54" t="n">
        <v>1</v>
      </c>
      <c r="E1074" s="55" t="n">
        <v>24</v>
      </c>
      <c r="F1074" s="56" t="n">
        <v>0</v>
      </c>
      <c r="G1074" s="57" t="n">
        <f aca="false">D1074*E1074</f>
        <v>24</v>
      </c>
      <c r="H1074" s="57" t="n">
        <f aca="false">G1074*(1-F1074)</f>
        <v>24</v>
      </c>
      <c r="I1074" s="1" t="n">
        <f aca="false">MONTH(A1074)</f>
        <v>7</v>
      </c>
      <c r="J1074" s="57" t="n">
        <f aca="false">D1074*INDEX(Справочник!$E$5:$E$16,MATCH(C1074,Справочник!$A$5:$A$16,0))</f>
        <v>13.5</v>
      </c>
      <c r="K1074" s="57" t="n">
        <f aca="false">D1074*INDEX(Справочник!$F$5:$F$16,MATCH(C1074,Справочник!$A$5:$A$16,0))</f>
        <v>3.8</v>
      </c>
    </row>
    <row r="1075" customFormat="false" ht="15" hidden="false" customHeight="false" outlineLevel="0" collapsed="false">
      <c r="A1075" s="53" t="n">
        <v>45860</v>
      </c>
      <c r="B1075" s="54" t="s">
        <v>845</v>
      </c>
      <c r="C1075" s="54" t="s">
        <v>87</v>
      </c>
      <c r="D1075" s="54" t="n">
        <v>2</v>
      </c>
      <c r="E1075" s="55" t="n">
        <v>5.9</v>
      </c>
      <c r="F1075" s="56" t="n">
        <v>0</v>
      </c>
      <c r="G1075" s="57" t="n">
        <f aca="false">D1075*E1075</f>
        <v>11.8</v>
      </c>
      <c r="H1075" s="57" t="n">
        <f aca="false">G1075*(1-F1075)</f>
        <v>11.8</v>
      </c>
      <c r="I1075" s="1" t="n">
        <f aca="false">MONTH(A1075)</f>
        <v>7</v>
      </c>
      <c r="J1075" s="57" t="n">
        <f aca="false">D1075*INDEX(Справочник!$E$5:$E$16,MATCH(C1075,Справочник!$A$5:$A$16,0))</f>
        <v>3.8</v>
      </c>
      <c r="K1075" s="57" t="n">
        <f aca="false">D1075*INDEX(Справочник!$F$5:$F$16,MATCH(C1075,Справочник!$A$5:$A$16,0))</f>
        <v>1.4</v>
      </c>
    </row>
    <row r="1076" customFormat="false" ht="15" hidden="false" customHeight="false" outlineLevel="0" collapsed="false">
      <c r="A1076" s="53" t="n">
        <v>45860</v>
      </c>
      <c r="B1076" s="54" t="s">
        <v>846</v>
      </c>
      <c r="C1076" s="54" t="s">
        <v>89</v>
      </c>
      <c r="D1076" s="54" t="n">
        <v>1</v>
      </c>
      <c r="E1076" s="55" t="n">
        <v>24</v>
      </c>
      <c r="F1076" s="56" t="n">
        <v>0</v>
      </c>
      <c r="G1076" s="57" t="n">
        <f aca="false">D1076*E1076</f>
        <v>24</v>
      </c>
      <c r="H1076" s="57" t="n">
        <f aca="false">G1076*(1-F1076)</f>
        <v>24</v>
      </c>
      <c r="I1076" s="1" t="n">
        <f aca="false">MONTH(A1076)</f>
        <v>7</v>
      </c>
      <c r="J1076" s="57" t="n">
        <f aca="false">D1076*INDEX(Справочник!$E$5:$E$16,MATCH(C1076,Справочник!$A$5:$A$16,0))</f>
        <v>13.5</v>
      </c>
      <c r="K1076" s="57" t="n">
        <f aca="false">D1076*INDEX(Справочник!$F$5:$F$16,MATCH(C1076,Справочник!$A$5:$A$16,0))</f>
        <v>3.8</v>
      </c>
    </row>
    <row r="1077" customFormat="false" ht="15" hidden="false" customHeight="false" outlineLevel="0" collapsed="false">
      <c r="A1077" s="53" t="n">
        <v>45860</v>
      </c>
      <c r="B1077" s="54" t="s">
        <v>847</v>
      </c>
      <c r="C1077" s="54" t="s">
        <v>80</v>
      </c>
      <c r="D1077" s="54" t="n">
        <v>1</v>
      </c>
      <c r="E1077" s="55" t="n">
        <v>9.9</v>
      </c>
      <c r="F1077" s="56" t="n">
        <v>0.1</v>
      </c>
      <c r="G1077" s="57" t="n">
        <f aca="false">D1077*E1077</f>
        <v>9.9</v>
      </c>
      <c r="H1077" s="57" t="n">
        <f aca="false">G1077*(1-F1077)</f>
        <v>8.91</v>
      </c>
      <c r="I1077" s="1" t="n">
        <f aca="false">MONTH(A1077)</f>
        <v>7</v>
      </c>
      <c r="J1077" s="57" t="n">
        <f aca="false">D1077*INDEX(Справочник!$E$5:$E$16,MATCH(C1077,Справочник!$A$5:$A$16,0))</f>
        <v>4.2</v>
      </c>
      <c r="K1077" s="57" t="n">
        <f aca="false">D1077*INDEX(Справочник!$F$5:$F$16,MATCH(C1077,Справочник!$A$5:$A$16,0))</f>
        <v>0.9</v>
      </c>
    </row>
    <row r="1078" customFormat="false" ht="15" hidden="false" customHeight="false" outlineLevel="0" collapsed="false">
      <c r="A1078" s="53" t="n">
        <v>45860</v>
      </c>
      <c r="B1078" s="54" t="s">
        <v>848</v>
      </c>
      <c r="C1078" s="54" t="s">
        <v>83</v>
      </c>
      <c r="D1078" s="54" t="n">
        <v>1</v>
      </c>
      <c r="E1078" s="55" t="n">
        <v>11.5</v>
      </c>
      <c r="F1078" s="56" t="n">
        <v>0</v>
      </c>
      <c r="G1078" s="57" t="n">
        <f aca="false">D1078*E1078</f>
        <v>11.5</v>
      </c>
      <c r="H1078" s="57" t="n">
        <f aca="false">G1078*(1-F1078)</f>
        <v>11.5</v>
      </c>
      <c r="I1078" s="1" t="n">
        <f aca="false">MONTH(A1078)</f>
        <v>7</v>
      </c>
      <c r="J1078" s="57" t="n">
        <f aca="false">D1078*INDEX(Справочник!$E$5:$E$16,MATCH(C1078,Справочник!$A$5:$A$16,0))</f>
        <v>5.1</v>
      </c>
      <c r="K1078" s="57" t="n">
        <f aca="false">D1078*INDEX(Справочник!$F$5:$F$16,MATCH(C1078,Справочник!$A$5:$A$16,0))</f>
        <v>0.9</v>
      </c>
    </row>
    <row r="1079" customFormat="false" ht="15" hidden="false" customHeight="false" outlineLevel="0" collapsed="false">
      <c r="A1079" s="53" t="n">
        <v>45860</v>
      </c>
      <c r="B1079" s="54" t="s">
        <v>848</v>
      </c>
      <c r="C1079" s="54" t="s">
        <v>89</v>
      </c>
      <c r="D1079" s="54" t="n">
        <v>1</v>
      </c>
      <c r="E1079" s="55" t="n">
        <v>24</v>
      </c>
      <c r="F1079" s="56" t="n">
        <v>0.1</v>
      </c>
      <c r="G1079" s="57" t="n">
        <f aca="false">D1079*E1079</f>
        <v>24</v>
      </c>
      <c r="H1079" s="57" t="n">
        <f aca="false">G1079*(1-F1079)</f>
        <v>21.6</v>
      </c>
      <c r="I1079" s="1" t="n">
        <f aca="false">MONTH(A1079)</f>
        <v>7</v>
      </c>
      <c r="J1079" s="57" t="n">
        <f aca="false">D1079*INDEX(Справочник!$E$5:$E$16,MATCH(C1079,Справочник!$A$5:$A$16,0))</f>
        <v>13.5</v>
      </c>
      <c r="K1079" s="57" t="n">
        <f aca="false">D1079*INDEX(Справочник!$F$5:$F$16,MATCH(C1079,Справочник!$A$5:$A$16,0))</f>
        <v>3.8</v>
      </c>
    </row>
    <row r="1080" customFormat="false" ht="15" hidden="false" customHeight="false" outlineLevel="0" collapsed="false">
      <c r="A1080" s="53" t="n">
        <v>45861</v>
      </c>
      <c r="B1080" s="54" t="s">
        <v>849</v>
      </c>
      <c r="C1080" s="54" t="s">
        <v>87</v>
      </c>
      <c r="D1080" s="54" t="n">
        <v>1</v>
      </c>
      <c r="E1080" s="55" t="n">
        <v>5.9</v>
      </c>
      <c r="F1080" s="56" t="n">
        <v>0.1</v>
      </c>
      <c r="G1080" s="57" t="n">
        <f aca="false">D1080*E1080</f>
        <v>5.9</v>
      </c>
      <c r="H1080" s="57" t="n">
        <f aca="false">G1080*(1-F1080)</f>
        <v>5.31</v>
      </c>
      <c r="I1080" s="1" t="n">
        <f aca="false">MONTH(A1080)</f>
        <v>7</v>
      </c>
      <c r="J1080" s="57" t="n">
        <f aca="false">D1080*INDEX(Справочник!$E$5:$E$16,MATCH(C1080,Справочник!$A$5:$A$16,0))</f>
        <v>1.9</v>
      </c>
      <c r="K1080" s="57" t="n">
        <f aca="false">D1080*INDEX(Справочник!$F$5:$F$16,MATCH(C1080,Справочник!$A$5:$A$16,0))</f>
        <v>0.7</v>
      </c>
    </row>
    <row r="1081" customFormat="false" ht="15" hidden="false" customHeight="false" outlineLevel="0" collapsed="false">
      <c r="A1081" s="53" t="n">
        <v>45861</v>
      </c>
      <c r="B1081" s="54" t="s">
        <v>850</v>
      </c>
      <c r="C1081" s="54" t="s">
        <v>86</v>
      </c>
      <c r="D1081" s="54" t="n">
        <v>1</v>
      </c>
      <c r="E1081" s="55" t="n">
        <v>7.5</v>
      </c>
      <c r="F1081" s="56" t="n">
        <v>0</v>
      </c>
      <c r="G1081" s="57" t="n">
        <f aca="false">D1081*E1081</f>
        <v>7.5</v>
      </c>
      <c r="H1081" s="57" t="n">
        <f aca="false">G1081*(1-F1081)</f>
        <v>7.5</v>
      </c>
      <c r="I1081" s="1" t="n">
        <f aca="false">MONTH(A1081)</f>
        <v>7</v>
      </c>
      <c r="J1081" s="57" t="n">
        <f aca="false">D1081*INDEX(Справочник!$E$5:$E$16,MATCH(C1081,Справочник!$A$5:$A$16,0))</f>
        <v>2.6</v>
      </c>
      <c r="K1081" s="57" t="n">
        <f aca="false">D1081*INDEX(Справочник!$F$5:$F$16,MATCH(C1081,Справочник!$A$5:$A$16,0))</f>
        <v>0.7</v>
      </c>
    </row>
    <row r="1082" customFormat="false" ht="15" hidden="false" customHeight="false" outlineLevel="0" collapsed="false">
      <c r="A1082" s="53" t="n">
        <v>45861</v>
      </c>
      <c r="B1082" s="54" t="s">
        <v>850</v>
      </c>
      <c r="C1082" s="54" t="s">
        <v>83</v>
      </c>
      <c r="D1082" s="54" t="n">
        <v>1</v>
      </c>
      <c r="E1082" s="55" t="n">
        <v>11.5</v>
      </c>
      <c r="F1082" s="56" t="n">
        <v>0</v>
      </c>
      <c r="G1082" s="57" t="n">
        <f aca="false">D1082*E1082</f>
        <v>11.5</v>
      </c>
      <c r="H1082" s="57" t="n">
        <f aca="false">G1082*(1-F1082)</f>
        <v>11.5</v>
      </c>
      <c r="I1082" s="1" t="n">
        <f aca="false">MONTH(A1082)</f>
        <v>7</v>
      </c>
      <c r="J1082" s="57" t="n">
        <f aca="false">D1082*INDEX(Справочник!$E$5:$E$16,MATCH(C1082,Справочник!$A$5:$A$16,0))</f>
        <v>5.1</v>
      </c>
      <c r="K1082" s="57" t="n">
        <f aca="false">D1082*INDEX(Справочник!$F$5:$F$16,MATCH(C1082,Справочник!$A$5:$A$16,0))</f>
        <v>0.9</v>
      </c>
    </row>
    <row r="1083" customFormat="false" ht="15" hidden="false" customHeight="false" outlineLevel="0" collapsed="false">
      <c r="A1083" s="53" t="n">
        <v>45862</v>
      </c>
      <c r="B1083" s="54" t="s">
        <v>851</v>
      </c>
      <c r="C1083" s="54" t="s">
        <v>80</v>
      </c>
      <c r="D1083" s="54" t="n">
        <v>1</v>
      </c>
      <c r="E1083" s="55" t="n">
        <v>9.9</v>
      </c>
      <c r="F1083" s="56" t="n">
        <v>0.1</v>
      </c>
      <c r="G1083" s="57" t="n">
        <f aca="false">D1083*E1083</f>
        <v>9.9</v>
      </c>
      <c r="H1083" s="57" t="n">
        <f aca="false">G1083*(1-F1083)</f>
        <v>8.91</v>
      </c>
      <c r="I1083" s="1" t="n">
        <f aca="false">MONTH(A1083)</f>
        <v>7</v>
      </c>
      <c r="J1083" s="57" t="n">
        <f aca="false">D1083*INDEX(Справочник!$E$5:$E$16,MATCH(C1083,Справочник!$A$5:$A$16,0))</f>
        <v>4.2</v>
      </c>
      <c r="K1083" s="57" t="n">
        <f aca="false">D1083*INDEX(Справочник!$F$5:$F$16,MATCH(C1083,Справочник!$A$5:$A$16,0))</f>
        <v>0.9</v>
      </c>
    </row>
    <row r="1084" customFormat="false" ht="15" hidden="false" customHeight="false" outlineLevel="0" collapsed="false">
      <c r="A1084" s="53" t="n">
        <v>45862</v>
      </c>
      <c r="B1084" s="54" t="s">
        <v>851</v>
      </c>
      <c r="C1084" s="54" t="s">
        <v>91</v>
      </c>
      <c r="D1084" s="54" t="n">
        <v>1</v>
      </c>
      <c r="E1084" s="55" t="n">
        <v>28</v>
      </c>
      <c r="F1084" s="56" t="n">
        <v>0.2</v>
      </c>
      <c r="G1084" s="57" t="n">
        <f aca="false">D1084*E1084</f>
        <v>28</v>
      </c>
      <c r="H1084" s="57" t="n">
        <f aca="false">G1084*(1-F1084)</f>
        <v>22.4</v>
      </c>
      <c r="I1084" s="1" t="n">
        <f aca="false">MONTH(A1084)</f>
        <v>7</v>
      </c>
      <c r="J1084" s="57" t="n">
        <f aca="false">D1084*INDEX(Справочник!$E$5:$E$16,MATCH(C1084,Справочник!$A$5:$A$16,0))</f>
        <v>17.4</v>
      </c>
      <c r="K1084" s="57" t="n">
        <f aca="false">D1084*INDEX(Справочник!$F$5:$F$16,MATCH(C1084,Справочник!$A$5:$A$16,0))</f>
        <v>7.9</v>
      </c>
    </row>
    <row r="1085" customFormat="false" ht="15" hidden="false" customHeight="false" outlineLevel="0" collapsed="false">
      <c r="A1085" s="53" t="n">
        <v>45862</v>
      </c>
      <c r="B1085" s="54" t="s">
        <v>852</v>
      </c>
      <c r="C1085" s="54" t="s">
        <v>82</v>
      </c>
      <c r="D1085" s="54" t="n">
        <v>1</v>
      </c>
      <c r="E1085" s="55" t="n">
        <v>32</v>
      </c>
      <c r="F1085" s="56" t="n">
        <v>0</v>
      </c>
      <c r="G1085" s="57" t="n">
        <f aca="false">D1085*E1085</f>
        <v>32</v>
      </c>
      <c r="H1085" s="57" t="n">
        <f aca="false">G1085*(1-F1085)</f>
        <v>32</v>
      </c>
      <c r="I1085" s="1" t="n">
        <f aca="false">MONTH(A1085)</f>
        <v>7</v>
      </c>
      <c r="J1085" s="57" t="n">
        <f aca="false">D1085*INDEX(Справочник!$E$5:$E$16,MATCH(C1085,Справочник!$A$5:$A$16,0))</f>
        <v>16.5</v>
      </c>
      <c r="K1085" s="57" t="n">
        <f aca="false">D1085*INDEX(Справочник!$F$5:$F$16,MATCH(C1085,Справочник!$A$5:$A$16,0))</f>
        <v>2.4</v>
      </c>
    </row>
    <row r="1086" customFormat="false" ht="15" hidden="false" customHeight="false" outlineLevel="0" collapsed="false">
      <c r="A1086" s="53" t="n">
        <v>45862</v>
      </c>
      <c r="B1086" s="54" t="s">
        <v>853</v>
      </c>
      <c r="C1086" s="54" t="s">
        <v>80</v>
      </c>
      <c r="D1086" s="54" t="n">
        <v>2</v>
      </c>
      <c r="E1086" s="55" t="n">
        <v>9.9</v>
      </c>
      <c r="F1086" s="56" t="n">
        <v>0</v>
      </c>
      <c r="G1086" s="57" t="n">
        <f aca="false">D1086*E1086</f>
        <v>19.8</v>
      </c>
      <c r="H1086" s="57" t="n">
        <f aca="false">G1086*(1-F1086)</f>
        <v>19.8</v>
      </c>
      <c r="I1086" s="1" t="n">
        <f aca="false">MONTH(A1086)</f>
        <v>7</v>
      </c>
      <c r="J1086" s="57" t="n">
        <f aca="false">D1086*INDEX(Справочник!$E$5:$E$16,MATCH(C1086,Справочник!$A$5:$A$16,0))</f>
        <v>8.4</v>
      </c>
      <c r="K1086" s="57" t="n">
        <f aca="false">D1086*INDEX(Справочник!$F$5:$F$16,MATCH(C1086,Справочник!$A$5:$A$16,0))</f>
        <v>1.8</v>
      </c>
    </row>
    <row r="1087" customFormat="false" ht="15" hidden="false" customHeight="false" outlineLevel="0" collapsed="false">
      <c r="A1087" s="53" t="n">
        <v>45862</v>
      </c>
      <c r="B1087" s="54" t="s">
        <v>854</v>
      </c>
      <c r="C1087" s="54" t="s">
        <v>91</v>
      </c>
      <c r="D1087" s="54" t="n">
        <v>1</v>
      </c>
      <c r="E1087" s="55" t="n">
        <v>28</v>
      </c>
      <c r="F1087" s="56" t="n">
        <v>0.2</v>
      </c>
      <c r="G1087" s="57" t="n">
        <f aca="false">D1087*E1087</f>
        <v>28</v>
      </c>
      <c r="H1087" s="57" t="n">
        <f aca="false">G1087*(1-F1087)</f>
        <v>22.4</v>
      </c>
      <c r="I1087" s="1" t="n">
        <f aca="false">MONTH(A1087)</f>
        <v>7</v>
      </c>
      <c r="J1087" s="57" t="n">
        <f aca="false">D1087*INDEX(Справочник!$E$5:$E$16,MATCH(C1087,Справочник!$A$5:$A$16,0))</f>
        <v>17.4</v>
      </c>
      <c r="K1087" s="57" t="n">
        <f aca="false">D1087*INDEX(Справочник!$F$5:$F$16,MATCH(C1087,Справочник!$A$5:$A$16,0))</f>
        <v>7.9</v>
      </c>
    </row>
    <row r="1088" customFormat="false" ht="15" hidden="false" customHeight="false" outlineLevel="0" collapsed="false">
      <c r="A1088" s="53" t="n">
        <v>45862</v>
      </c>
      <c r="B1088" s="54" t="s">
        <v>854</v>
      </c>
      <c r="C1088" s="54" t="s">
        <v>80</v>
      </c>
      <c r="D1088" s="54" t="n">
        <v>1</v>
      </c>
      <c r="E1088" s="55" t="n">
        <v>9.9</v>
      </c>
      <c r="F1088" s="56" t="n">
        <v>0</v>
      </c>
      <c r="G1088" s="57" t="n">
        <f aca="false">D1088*E1088</f>
        <v>9.9</v>
      </c>
      <c r="H1088" s="57" t="n">
        <f aca="false">G1088*(1-F1088)</f>
        <v>9.9</v>
      </c>
      <c r="I1088" s="1" t="n">
        <f aca="false">MONTH(A1088)</f>
        <v>7</v>
      </c>
      <c r="J1088" s="57" t="n">
        <f aca="false">D1088*INDEX(Справочник!$E$5:$E$16,MATCH(C1088,Справочник!$A$5:$A$16,0))</f>
        <v>4.2</v>
      </c>
      <c r="K1088" s="57" t="n">
        <f aca="false">D1088*INDEX(Справочник!$F$5:$F$16,MATCH(C1088,Справочник!$A$5:$A$16,0))</f>
        <v>0.9</v>
      </c>
    </row>
    <row r="1089" customFormat="false" ht="15" hidden="false" customHeight="false" outlineLevel="0" collapsed="false">
      <c r="A1089" s="53" t="n">
        <v>45862</v>
      </c>
      <c r="B1089" s="54" t="s">
        <v>854</v>
      </c>
      <c r="C1089" s="54" t="s">
        <v>85</v>
      </c>
      <c r="D1089" s="54" t="n">
        <v>2</v>
      </c>
      <c r="E1089" s="55" t="n">
        <v>6.9</v>
      </c>
      <c r="F1089" s="56" t="n">
        <v>0.1</v>
      </c>
      <c r="G1089" s="57" t="n">
        <f aca="false">D1089*E1089</f>
        <v>13.8</v>
      </c>
      <c r="H1089" s="57" t="n">
        <f aca="false">G1089*(1-F1089)</f>
        <v>12.42</v>
      </c>
      <c r="I1089" s="1" t="n">
        <f aca="false">MONTH(A1089)</f>
        <v>7</v>
      </c>
      <c r="J1089" s="57" t="n">
        <f aca="false">D1089*INDEX(Справочник!$E$5:$E$16,MATCH(C1089,Справочник!$A$5:$A$16,0))</f>
        <v>4.6</v>
      </c>
      <c r="K1089" s="57" t="n">
        <f aca="false">D1089*INDEX(Справочник!$F$5:$F$16,MATCH(C1089,Справочник!$A$5:$A$16,0))</f>
        <v>1.4</v>
      </c>
    </row>
    <row r="1090" customFormat="false" ht="15" hidden="false" customHeight="false" outlineLevel="0" collapsed="false">
      <c r="A1090" s="53" t="n">
        <v>45863</v>
      </c>
      <c r="B1090" s="54" t="s">
        <v>855</v>
      </c>
      <c r="C1090" s="54" t="s">
        <v>81</v>
      </c>
      <c r="D1090" s="54" t="n">
        <v>1</v>
      </c>
      <c r="E1090" s="55" t="n">
        <v>29.9</v>
      </c>
      <c r="F1090" s="56" t="n">
        <v>0</v>
      </c>
      <c r="G1090" s="57" t="n">
        <f aca="false">D1090*E1090</f>
        <v>29.9</v>
      </c>
      <c r="H1090" s="57" t="n">
        <f aca="false">G1090*(1-F1090)</f>
        <v>29.9</v>
      </c>
      <c r="I1090" s="1" t="n">
        <f aca="false">MONTH(A1090)</f>
        <v>7</v>
      </c>
      <c r="J1090" s="57" t="n">
        <f aca="false">D1090*INDEX(Справочник!$E$5:$E$16,MATCH(C1090,Справочник!$A$5:$A$16,0))</f>
        <v>14.8</v>
      </c>
      <c r="K1090" s="57" t="n">
        <f aca="false">D1090*INDEX(Справочник!$F$5:$F$16,MATCH(C1090,Справочник!$A$5:$A$16,0))</f>
        <v>2.4</v>
      </c>
    </row>
    <row r="1091" customFormat="false" ht="15" hidden="false" customHeight="false" outlineLevel="0" collapsed="false">
      <c r="A1091" s="53" t="n">
        <v>45863</v>
      </c>
      <c r="B1091" s="54" t="s">
        <v>855</v>
      </c>
      <c r="C1091" s="54" t="s">
        <v>89</v>
      </c>
      <c r="D1091" s="54" t="n">
        <v>1</v>
      </c>
      <c r="E1091" s="55" t="n">
        <v>24</v>
      </c>
      <c r="F1091" s="56" t="n">
        <v>0.1</v>
      </c>
      <c r="G1091" s="57" t="n">
        <f aca="false">D1091*E1091</f>
        <v>24</v>
      </c>
      <c r="H1091" s="57" t="n">
        <f aca="false">G1091*(1-F1091)</f>
        <v>21.6</v>
      </c>
      <c r="I1091" s="1" t="n">
        <f aca="false">MONTH(A1091)</f>
        <v>7</v>
      </c>
      <c r="J1091" s="57" t="n">
        <f aca="false">D1091*INDEX(Справочник!$E$5:$E$16,MATCH(C1091,Справочник!$A$5:$A$16,0))</f>
        <v>13.5</v>
      </c>
      <c r="K1091" s="57" t="n">
        <f aca="false">D1091*INDEX(Справочник!$F$5:$F$16,MATCH(C1091,Справочник!$A$5:$A$16,0))</f>
        <v>3.8</v>
      </c>
    </row>
    <row r="1092" customFormat="false" ht="15" hidden="false" customHeight="false" outlineLevel="0" collapsed="false">
      <c r="A1092" s="53" t="n">
        <v>45863</v>
      </c>
      <c r="B1092" s="54" t="s">
        <v>856</v>
      </c>
      <c r="C1092" s="54" t="s">
        <v>82</v>
      </c>
      <c r="D1092" s="54" t="n">
        <v>1</v>
      </c>
      <c r="E1092" s="55" t="n">
        <v>32</v>
      </c>
      <c r="F1092" s="56" t="n">
        <v>0</v>
      </c>
      <c r="G1092" s="57" t="n">
        <f aca="false">D1092*E1092</f>
        <v>32</v>
      </c>
      <c r="H1092" s="57" t="n">
        <f aca="false">G1092*(1-F1092)</f>
        <v>32</v>
      </c>
      <c r="I1092" s="1" t="n">
        <f aca="false">MONTH(A1092)</f>
        <v>7</v>
      </c>
      <c r="J1092" s="57" t="n">
        <f aca="false">D1092*INDEX(Справочник!$E$5:$E$16,MATCH(C1092,Справочник!$A$5:$A$16,0))</f>
        <v>16.5</v>
      </c>
      <c r="K1092" s="57" t="n">
        <f aca="false">D1092*INDEX(Справочник!$F$5:$F$16,MATCH(C1092,Справочник!$A$5:$A$16,0))</f>
        <v>2.4</v>
      </c>
    </row>
    <row r="1093" customFormat="false" ht="15" hidden="false" customHeight="false" outlineLevel="0" collapsed="false">
      <c r="A1093" s="53" t="n">
        <v>45863</v>
      </c>
      <c r="B1093" s="54" t="s">
        <v>857</v>
      </c>
      <c r="C1093" s="54" t="s">
        <v>81</v>
      </c>
      <c r="D1093" s="54" t="n">
        <v>1</v>
      </c>
      <c r="E1093" s="55" t="n">
        <v>29.9</v>
      </c>
      <c r="F1093" s="56" t="n">
        <v>0</v>
      </c>
      <c r="G1093" s="57" t="n">
        <f aca="false">D1093*E1093</f>
        <v>29.9</v>
      </c>
      <c r="H1093" s="57" t="n">
        <f aca="false">G1093*(1-F1093)</f>
        <v>29.9</v>
      </c>
      <c r="I1093" s="1" t="n">
        <f aca="false">MONTH(A1093)</f>
        <v>7</v>
      </c>
      <c r="J1093" s="57" t="n">
        <f aca="false">D1093*INDEX(Справочник!$E$5:$E$16,MATCH(C1093,Справочник!$A$5:$A$16,0))</f>
        <v>14.8</v>
      </c>
      <c r="K1093" s="57" t="n">
        <f aca="false">D1093*INDEX(Справочник!$F$5:$F$16,MATCH(C1093,Справочник!$A$5:$A$16,0))</f>
        <v>2.4</v>
      </c>
    </row>
    <row r="1094" customFormat="false" ht="15" hidden="false" customHeight="false" outlineLevel="0" collapsed="false">
      <c r="A1094" s="53" t="n">
        <v>45863</v>
      </c>
      <c r="B1094" s="54" t="s">
        <v>858</v>
      </c>
      <c r="C1094" s="54" t="s">
        <v>82</v>
      </c>
      <c r="D1094" s="54" t="n">
        <v>1</v>
      </c>
      <c r="E1094" s="55" t="n">
        <v>32</v>
      </c>
      <c r="F1094" s="56" t="n">
        <v>0</v>
      </c>
      <c r="G1094" s="57" t="n">
        <f aca="false">D1094*E1094</f>
        <v>32</v>
      </c>
      <c r="H1094" s="57" t="n">
        <f aca="false">G1094*(1-F1094)</f>
        <v>32</v>
      </c>
      <c r="I1094" s="1" t="n">
        <f aca="false">MONTH(A1094)</f>
        <v>7</v>
      </c>
      <c r="J1094" s="57" t="n">
        <f aca="false">D1094*INDEX(Справочник!$E$5:$E$16,MATCH(C1094,Справочник!$A$5:$A$16,0))</f>
        <v>16.5</v>
      </c>
      <c r="K1094" s="57" t="n">
        <f aca="false">D1094*INDEX(Справочник!$F$5:$F$16,MATCH(C1094,Справочник!$A$5:$A$16,0))</f>
        <v>2.4</v>
      </c>
    </row>
    <row r="1095" customFormat="false" ht="15" hidden="false" customHeight="false" outlineLevel="0" collapsed="false">
      <c r="A1095" s="53" t="n">
        <v>45864</v>
      </c>
      <c r="B1095" s="54" t="s">
        <v>859</v>
      </c>
      <c r="C1095" s="54" t="s">
        <v>86</v>
      </c>
      <c r="D1095" s="54" t="n">
        <v>1</v>
      </c>
      <c r="E1095" s="55" t="n">
        <v>7.5</v>
      </c>
      <c r="F1095" s="56" t="n">
        <v>0</v>
      </c>
      <c r="G1095" s="57" t="n">
        <f aca="false">D1095*E1095</f>
        <v>7.5</v>
      </c>
      <c r="H1095" s="57" t="n">
        <f aca="false">G1095*(1-F1095)</f>
        <v>7.5</v>
      </c>
      <c r="I1095" s="1" t="n">
        <f aca="false">MONTH(A1095)</f>
        <v>7</v>
      </c>
      <c r="J1095" s="57" t="n">
        <f aca="false">D1095*INDEX(Справочник!$E$5:$E$16,MATCH(C1095,Справочник!$A$5:$A$16,0))</f>
        <v>2.6</v>
      </c>
      <c r="K1095" s="57" t="n">
        <f aca="false">D1095*INDEX(Справочник!$F$5:$F$16,MATCH(C1095,Справочник!$A$5:$A$16,0))</f>
        <v>0.7</v>
      </c>
    </row>
    <row r="1096" customFormat="false" ht="15" hidden="false" customHeight="false" outlineLevel="0" collapsed="false">
      <c r="A1096" s="53" t="n">
        <v>45864</v>
      </c>
      <c r="B1096" s="54" t="s">
        <v>859</v>
      </c>
      <c r="C1096" s="54" t="s">
        <v>84</v>
      </c>
      <c r="D1096" s="54" t="n">
        <v>1</v>
      </c>
      <c r="E1096" s="55" t="n">
        <v>10.5</v>
      </c>
      <c r="F1096" s="56" t="n">
        <v>0</v>
      </c>
      <c r="G1096" s="57" t="n">
        <f aca="false">D1096*E1096</f>
        <v>10.5</v>
      </c>
      <c r="H1096" s="57" t="n">
        <f aca="false">G1096*(1-F1096)</f>
        <v>10.5</v>
      </c>
      <c r="I1096" s="1" t="n">
        <f aca="false">MONTH(A1096)</f>
        <v>7</v>
      </c>
      <c r="J1096" s="57" t="n">
        <f aca="false">D1096*INDEX(Справочник!$E$5:$E$16,MATCH(C1096,Справочник!$A$5:$A$16,0))</f>
        <v>4.7</v>
      </c>
      <c r="K1096" s="57" t="n">
        <f aca="false">D1096*INDEX(Справочник!$F$5:$F$16,MATCH(C1096,Справочник!$A$5:$A$16,0))</f>
        <v>0.9</v>
      </c>
    </row>
    <row r="1097" customFormat="false" ht="15" hidden="false" customHeight="false" outlineLevel="0" collapsed="false">
      <c r="A1097" s="53" t="n">
        <v>45865</v>
      </c>
      <c r="B1097" s="54" t="s">
        <v>860</v>
      </c>
      <c r="C1097" s="54" t="s">
        <v>80</v>
      </c>
      <c r="D1097" s="54" t="n">
        <v>1</v>
      </c>
      <c r="E1097" s="55" t="n">
        <v>9.9</v>
      </c>
      <c r="F1097" s="56" t="n">
        <v>0</v>
      </c>
      <c r="G1097" s="57" t="n">
        <f aca="false">D1097*E1097</f>
        <v>9.9</v>
      </c>
      <c r="H1097" s="57" t="n">
        <f aca="false">G1097*(1-F1097)</f>
        <v>9.9</v>
      </c>
      <c r="I1097" s="1" t="n">
        <f aca="false">MONTH(A1097)</f>
        <v>7</v>
      </c>
      <c r="J1097" s="57" t="n">
        <f aca="false">D1097*INDEX(Справочник!$E$5:$E$16,MATCH(C1097,Справочник!$A$5:$A$16,0))</f>
        <v>4.2</v>
      </c>
      <c r="K1097" s="57" t="n">
        <f aca="false">D1097*INDEX(Справочник!$F$5:$F$16,MATCH(C1097,Справочник!$A$5:$A$16,0))</f>
        <v>0.9</v>
      </c>
    </row>
    <row r="1098" customFormat="false" ht="15" hidden="false" customHeight="false" outlineLevel="0" collapsed="false">
      <c r="A1098" s="53" t="n">
        <v>45865</v>
      </c>
      <c r="B1098" s="54" t="s">
        <v>860</v>
      </c>
      <c r="C1098" s="54" t="s">
        <v>88</v>
      </c>
      <c r="D1098" s="54" t="n">
        <v>1</v>
      </c>
      <c r="E1098" s="55" t="n">
        <v>39</v>
      </c>
      <c r="F1098" s="56" t="n">
        <v>0</v>
      </c>
      <c r="G1098" s="57" t="n">
        <f aca="false">D1098*E1098</f>
        <v>39</v>
      </c>
      <c r="H1098" s="57" t="n">
        <f aca="false">G1098*(1-F1098)</f>
        <v>39</v>
      </c>
      <c r="I1098" s="1" t="n">
        <f aca="false">MONTH(A1098)</f>
        <v>7</v>
      </c>
      <c r="J1098" s="57" t="n">
        <f aca="false">D1098*INDEX(Справочник!$E$5:$E$16,MATCH(C1098,Справочник!$A$5:$A$16,0))</f>
        <v>24</v>
      </c>
      <c r="K1098" s="57" t="n">
        <f aca="false">D1098*INDEX(Справочник!$F$5:$F$16,MATCH(C1098,Справочник!$A$5:$A$16,0))</f>
        <v>4.2</v>
      </c>
    </row>
    <row r="1099" customFormat="false" ht="15" hidden="false" customHeight="false" outlineLevel="0" collapsed="false">
      <c r="A1099" s="53" t="n">
        <v>45865</v>
      </c>
      <c r="B1099" s="54" t="s">
        <v>861</v>
      </c>
      <c r="C1099" s="54" t="s">
        <v>82</v>
      </c>
      <c r="D1099" s="54" t="n">
        <v>3</v>
      </c>
      <c r="E1099" s="55" t="n">
        <v>32</v>
      </c>
      <c r="F1099" s="56" t="n">
        <v>0</v>
      </c>
      <c r="G1099" s="57" t="n">
        <f aca="false">D1099*E1099</f>
        <v>96</v>
      </c>
      <c r="H1099" s="57" t="n">
        <f aca="false">G1099*(1-F1099)</f>
        <v>96</v>
      </c>
      <c r="I1099" s="1" t="n">
        <f aca="false">MONTH(A1099)</f>
        <v>7</v>
      </c>
      <c r="J1099" s="57" t="n">
        <f aca="false">D1099*INDEX(Справочник!$E$5:$E$16,MATCH(C1099,Справочник!$A$5:$A$16,0))</f>
        <v>49.5</v>
      </c>
      <c r="K1099" s="57" t="n">
        <f aca="false">D1099*INDEX(Справочник!$F$5:$F$16,MATCH(C1099,Справочник!$A$5:$A$16,0))</f>
        <v>7.2</v>
      </c>
    </row>
    <row r="1100" customFormat="false" ht="15" hidden="false" customHeight="false" outlineLevel="0" collapsed="false">
      <c r="A1100" s="53" t="n">
        <v>45865</v>
      </c>
      <c r="B1100" s="54" t="s">
        <v>862</v>
      </c>
      <c r="C1100" s="54" t="s">
        <v>85</v>
      </c>
      <c r="D1100" s="54" t="n">
        <v>3</v>
      </c>
      <c r="E1100" s="55" t="n">
        <v>6.9</v>
      </c>
      <c r="F1100" s="56" t="n">
        <v>0.1</v>
      </c>
      <c r="G1100" s="57" t="n">
        <f aca="false">D1100*E1100</f>
        <v>20.7</v>
      </c>
      <c r="H1100" s="57" t="n">
        <f aca="false">G1100*(1-F1100)</f>
        <v>18.63</v>
      </c>
      <c r="I1100" s="1" t="n">
        <f aca="false">MONTH(A1100)</f>
        <v>7</v>
      </c>
      <c r="J1100" s="57" t="n">
        <f aca="false">D1100*INDEX(Справочник!$E$5:$E$16,MATCH(C1100,Справочник!$A$5:$A$16,0))</f>
        <v>6.9</v>
      </c>
      <c r="K1100" s="57" t="n">
        <f aca="false">D1100*INDEX(Справочник!$F$5:$F$16,MATCH(C1100,Справочник!$A$5:$A$16,0))</f>
        <v>2.1</v>
      </c>
    </row>
    <row r="1101" customFormat="false" ht="15" hidden="false" customHeight="false" outlineLevel="0" collapsed="false">
      <c r="A1101" s="53" t="n">
        <v>45865</v>
      </c>
      <c r="B1101" s="54" t="s">
        <v>863</v>
      </c>
      <c r="C1101" s="54" t="s">
        <v>90</v>
      </c>
      <c r="D1101" s="54" t="n">
        <v>1</v>
      </c>
      <c r="E1101" s="55" t="n">
        <v>4.5</v>
      </c>
      <c r="F1101" s="56" t="n">
        <v>0.1</v>
      </c>
      <c r="G1101" s="57" t="n">
        <f aca="false">D1101*E1101</f>
        <v>4.5</v>
      </c>
      <c r="H1101" s="57" t="n">
        <f aca="false">G1101*(1-F1101)</f>
        <v>4.05</v>
      </c>
      <c r="I1101" s="1" t="n">
        <f aca="false">MONTH(A1101)</f>
        <v>7</v>
      </c>
      <c r="J1101" s="57" t="n">
        <f aca="false">D1101*INDEX(Справочник!$E$5:$E$16,MATCH(C1101,Справочник!$A$5:$A$16,0))</f>
        <v>1.6</v>
      </c>
      <c r="K1101" s="57" t="n">
        <f aca="false">D1101*INDEX(Справочник!$F$5:$F$16,MATCH(C1101,Справочник!$A$5:$A$16,0))</f>
        <v>2.9</v>
      </c>
    </row>
    <row r="1102" customFormat="false" ht="15" hidden="false" customHeight="false" outlineLevel="0" collapsed="false">
      <c r="A1102" s="53" t="n">
        <v>45865</v>
      </c>
      <c r="B1102" s="54" t="s">
        <v>863</v>
      </c>
      <c r="C1102" s="54" t="s">
        <v>91</v>
      </c>
      <c r="D1102" s="54" t="n">
        <v>1</v>
      </c>
      <c r="E1102" s="55" t="n">
        <v>28</v>
      </c>
      <c r="F1102" s="56" t="n">
        <v>0.2</v>
      </c>
      <c r="G1102" s="57" t="n">
        <f aca="false">D1102*E1102</f>
        <v>28</v>
      </c>
      <c r="H1102" s="57" t="n">
        <f aca="false">G1102*(1-F1102)</f>
        <v>22.4</v>
      </c>
      <c r="I1102" s="1" t="n">
        <f aca="false">MONTH(A1102)</f>
        <v>7</v>
      </c>
      <c r="J1102" s="57" t="n">
        <f aca="false">D1102*INDEX(Справочник!$E$5:$E$16,MATCH(C1102,Справочник!$A$5:$A$16,0))</f>
        <v>17.4</v>
      </c>
      <c r="K1102" s="57" t="n">
        <f aca="false">D1102*INDEX(Справочник!$F$5:$F$16,MATCH(C1102,Справочник!$A$5:$A$16,0))</f>
        <v>7.9</v>
      </c>
    </row>
    <row r="1103" customFormat="false" ht="15" hidden="false" customHeight="false" outlineLevel="0" collapsed="false">
      <c r="A1103" s="53" t="n">
        <v>45865</v>
      </c>
      <c r="B1103" s="54" t="s">
        <v>863</v>
      </c>
      <c r="C1103" s="54" t="s">
        <v>80</v>
      </c>
      <c r="D1103" s="54" t="n">
        <v>2</v>
      </c>
      <c r="E1103" s="55" t="n">
        <v>9.9</v>
      </c>
      <c r="F1103" s="56" t="n">
        <v>0</v>
      </c>
      <c r="G1103" s="57" t="n">
        <f aca="false">D1103*E1103</f>
        <v>19.8</v>
      </c>
      <c r="H1103" s="57" t="n">
        <f aca="false">G1103*(1-F1103)</f>
        <v>19.8</v>
      </c>
      <c r="I1103" s="1" t="n">
        <f aca="false">MONTH(A1103)</f>
        <v>7</v>
      </c>
      <c r="J1103" s="57" t="n">
        <f aca="false">D1103*INDEX(Справочник!$E$5:$E$16,MATCH(C1103,Справочник!$A$5:$A$16,0))</f>
        <v>8.4</v>
      </c>
      <c r="K1103" s="57" t="n">
        <f aca="false">D1103*INDEX(Справочник!$F$5:$F$16,MATCH(C1103,Справочник!$A$5:$A$16,0))</f>
        <v>1.8</v>
      </c>
    </row>
    <row r="1104" customFormat="false" ht="15" hidden="false" customHeight="false" outlineLevel="0" collapsed="false">
      <c r="A1104" s="53" t="n">
        <v>45865</v>
      </c>
      <c r="B1104" s="54" t="s">
        <v>864</v>
      </c>
      <c r="C1104" s="54" t="s">
        <v>81</v>
      </c>
      <c r="D1104" s="54" t="n">
        <v>1</v>
      </c>
      <c r="E1104" s="55" t="n">
        <v>29.9</v>
      </c>
      <c r="F1104" s="56" t="n">
        <v>0.1</v>
      </c>
      <c r="G1104" s="57" t="n">
        <f aca="false">D1104*E1104</f>
        <v>29.9</v>
      </c>
      <c r="H1104" s="57" t="n">
        <f aca="false">G1104*(1-F1104)</f>
        <v>26.91</v>
      </c>
      <c r="I1104" s="1" t="n">
        <f aca="false">MONTH(A1104)</f>
        <v>7</v>
      </c>
      <c r="J1104" s="57" t="n">
        <f aca="false">D1104*INDEX(Справочник!$E$5:$E$16,MATCH(C1104,Справочник!$A$5:$A$16,0))</f>
        <v>14.8</v>
      </c>
      <c r="K1104" s="57" t="n">
        <f aca="false">D1104*INDEX(Справочник!$F$5:$F$16,MATCH(C1104,Справочник!$A$5:$A$16,0))</f>
        <v>2.4</v>
      </c>
    </row>
    <row r="1105" customFormat="false" ht="15" hidden="false" customHeight="false" outlineLevel="0" collapsed="false">
      <c r="A1105" s="53" t="n">
        <v>45866</v>
      </c>
      <c r="B1105" s="54" t="s">
        <v>865</v>
      </c>
      <c r="C1105" s="54" t="s">
        <v>90</v>
      </c>
      <c r="D1105" s="54" t="n">
        <v>1</v>
      </c>
      <c r="E1105" s="55" t="n">
        <v>4.5</v>
      </c>
      <c r="F1105" s="56" t="n">
        <v>0</v>
      </c>
      <c r="G1105" s="57" t="n">
        <f aca="false">D1105*E1105</f>
        <v>4.5</v>
      </c>
      <c r="H1105" s="57" t="n">
        <f aca="false">G1105*(1-F1105)</f>
        <v>4.5</v>
      </c>
      <c r="I1105" s="1" t="n">
        <f aca="false">MONTH(A1105)</f>
        <v>7</v>
      </c>
      <c r="J1105" s="57" t="n">
        <f aca="false">D1105*INDEX(Справочник!$E$5:$E$16,MATCH(C1105,Справочник!$A$5:$A$16,0))</f>
        <v>1.6</v>
      </c>
      <c r="K1105" s="57" t="n">
        <f aca="false">D1105*INDEX(Справочник!$F$5:$F$16,MATCH(C1105,Справочник!$A$5:$A$16,0))</f>
        <v>2.9</v>
      </c>
    </row>
    <row r="1106" customFormat="false" ht="15" hidden="false" customHeight="false" outlineLevel="0" collapsed="false">
      <c r="A1106" s="53" t="n">
        <v>45866</v>
      </c>
      <c r="B1106" s="54" t="s">
        <v>866</v>
      </c>
      <c r="C1106" s="54" t="s">
        <v>83</v>
      </c>
      <c r="D1106" s="54" t="n">
        <v>1</v>
      </c>
      <c r="E1106" s="55" t="n">
        <v>11.5</v>
      </c>
      <c r="F1106" s="56" t="n">
        <v>0.1</v>
      </c>
      <c r="G1106" s="57" t="n">
        <f aca="false">D1106*E1106</f>
        <v>11.5</v>
      </c>
      <c r="H1106" s="57" t="n">
        <f aca="false">G1106*(1-F1106)</f>
        <v>10.35</v>
      </c>
      <c r="I1106" s="1" t="n">
        <f aca="false">MONTH(A1106)</f>
        <v>7</v>
      </c>
      <c r="J1106" s="57" t="n">
        <f aca="false">D1106*INDEX(Справочник!$E$5:$E$16,MATCH(C1106,Справочник!$A$5:$A$16,0))</f>
        <v>5.1</v>
      </c>
      <c r="K1106" s="57" t="n">
        <f aca="false">D1106*INDEX(Справочник!$F$5:$F$16,MATCH(C1106,Справочник!$A$5:$A$16,0))</f>
        <v>0.9</v>
      </c>
    </row>
    <row r="1107" customFormat="false" ht="15" hidden="false" customHeight="false" outlineLevel="0" collapsed="false">
      <c r="A1107" s="53" t="n">
        <v>45866</v>
      </c>
      <c r="B1107" s="54" t="s">
        <v>867</v>
      </c>
      <c r="C1107" s="54" t="s">
        <v>83</v>
      </c>
      <c r="D1107" s="54" t="n">
        <v>3</v>
      </c>
      <c r="E1107" s="55" t="n">
        <v>11.5</v>
      </c>
      <c r="F1107" s="56" t="n">
        <v>0.1</v>
      </c>
      <c r="G1107" s="57" t="n">
        <f aca="false">D1107*E1107</f>
        <v>34.5</v>
      </c>
      <c r="H1107" s="57" t="n">
        <f aca="false">G1107*(1-F1107)</f>
        <v>31.05</v>
      </c>
      <c r="I1107" s="1" t="n">
        <f aca="false">MONTH(A1107)</f>
        <v>7</v>
      </c>
      <c r="J1107" s="57" t="n">
        <f aca="false">D1107*INDEX(Справочник!$E$5:$E$16,MATCH(C1107,Справочник!$A$5:$A$16,0))</f>
        <v>15.3</v>
      </c>
      <c r="K1107" s="57" t="n">
        <f aca="false">D1107*INDEX(Справочник!$F$5:$F$16,MATCH(C1107,Справочник!$A$5:$A$16,0))</f>
        <v>2.7</v>
      </c>
    </row>
    <row r="1108" customFormat="false" ht="15" hidden="false" customHeight="false" outlineLevel="0" collapsed="false">
      <c r="A1108" s="53" t="n">
        <v>45867</v>
      </c>
      <c r="B1108" s="54" t="s">
        <v>868</v>
      </c>
      <c r="C1108" s="54" t="s">
        <v>81</v>
      </c>
      <c r="D1108" s="54" t="n">
        <v>2</v>
      </c>
      <c r="E1108" s="55" t="n">
        <v>29.9</v>
      </c>
      <c r="F1108" s="56" t="n">
        <v>0.1</v>
      </c>
      <c r="G1108" s="57" t="n">
        <f aca="false">D1108*E1108</f>
        <v>59.8</v>
      </c>
      <c r="H1108" s="57" t="n">
        <f aca="false">G1108*(1-F1108)</f>
        <v>53.82</v>
      </c>
      <c r="I1108" s="1" t="n">
        <f aca="false">MONTH(A1108)</f>
        <v>7</v>
      </c>
      <c r="J1108" s="57" t="n">
        <f aca="false">D1108*INDEX(Справочник!$E$5:$E$16,MATCH(C1108,Справочник!$A$5:$A$16,0))</f>
        <v>29.6</v>
      </c>
      <c r="K1108" s="57" t="n">
        <f aca="false">D1108*INDEX(Справочник!$F$5:$F$16,MATCH(C1108,Справочник!$A$5:$A$16,0))</f>
        <v>4.8</v>
      </c>
    </row>
    <row r="1109" customFormat="false" ht="15" hidden="false" customHeight="false" outlineLevel="0" collapsed="false">
      <c r="A1109" s="53" t="n">
        <v>45867</v>
      </c>
      <c r="B1109" s="54" t="s">
        <v>868</v>
      </c>
      <c r="C1109" s="54" t="s">
        <v>83</v>
      </c>
      <c r="D1109" s="54" t="n">
        <v>1</v>
      </c>
      <c r="E1109" s="55" t="n">
        <v>11.5</v>
      </c>
      <c r="F1109" s="56" t="n">
        <v>0</v>
      </c>
      <c r="G1109" s="57" t="n">
        <f aca="false">D1109*E1109</f>
        <v>11.5</v>
      </c>
      <c r="H1109" s="57" t="n">
        <f aca="false">G1109*(1-F1109)</f>
        <v>11.5</v>
      </c>
      <c r="I1109" s="1" t="n">
        <f aca="false">MONTH(A1109)</f>
        <v>7</v>
      </c>
      <c r="J1109" s="57" t="n">
        <f aca="false">D1109*INDEX(Справочник!$E$5:$E$16,MATCH(C1109,Справочник!$A$5:$A$16,0))</f>
        <v>5.1</v>
      </c>
      <c r="K1109" s="57" t="n">
        <f aca="false">D1109*INDEX(Справочник!$F$5:$F$16,MATCH(C1109,Справочник!$A$5:$A$16,0))</f>
        <v>0.9</v>
      </c>
    </row>
    <row r="1110" customFormat="false" ht="15" hidden="false" customHeight="false" outlineLevel="0" collapsed="false">
      <c r="A1110" s="53" t="n">
        <v>45867</v>
      </c>
      <c r="B1110" s="54" t="s">
        <v>869</v>
      </c>
      <c r="C1110" s="54" t="s">
        <v>84</v>
      </c>
      <c r="D1110" s="54" t="n">
        <v>2</v>
      </c>
      <c r="E1110" s="55" t="n">
        <v>10.5</v>
      </c>
      <c r="F1110" s="56" t="n">
        <v>0.1</v>
      </c>
      <c r="G1110" s="57" t="n">
        <f aca="false">D1110*E1110</f>
        <v>21</v>
      </c>
      <c r="H1110" s="57" t="n">
        <f aca="false">G1110*(1-F1110)</f>
        <v>18.9</v>
      </c>
      <c r="I1110" s="1" t="n">
        <f aca="false">MONTH(A1110)</f>
        <v>7</v>
      </c>
      <c r="J1110" s="57" t="n">
        <f aca="false">D1110*INDEX(Справочник!$E$5:$E$16,MATCH(C1110,Справочник!$A$5:$A$16,0))</f>
        <v>9.4</v>
      </c>
      <c r="K1110" s="57" t="n">
        <f aca="false">D1110*INDEX(Справочник!$F$5:$F$16,MATCH(C1110,Справочник!$A$5:$A$16,0))</f>
        <v>1.8</v>
      </c>
    </row>
    <row r="1111" customFormat="false" ht="15" hidden="false" customHeight="false" outlineLevel="0" collapsed="false">
      <c r="A1111" s="53" t="n">
        <v>45867</v>
      </c>
      <c r="B1111" s="54" t="s">
        <v>870</v>
      </c>
      <c r="C1111" s="54" t="s">
        <v>85</v>
      </c>
      <c r="D1111" s="54" t="n">
        <v>1</v>
      </c>
      <c r="E1111" s="55" t="n">
        <v>6.9</v>
      </c>
      <c r="F1111" s="56" t="n">
        <v>0</v>
      </c>
      <c r="G1111" s="57" t="n">
        <f aca="false">D1111*E1111</f>
        <v>6.9</v>
      </c>
      <c r="H1111" s="57" t="n">
        <f aca="false">G1111*(1-F1111)</f>
        <v>6.9</v>
      </c>
      <c r="I1111" s="1" t="n">
        <f aca="false">MONTH(A1111)</f>
        <v>7</v>
      </c>
      <c r="J1111" s="57" t="n">
        <f aca="false">D1111*INDEX(Справочник!$E$5:$E$16,MATCH(C1111,Справочник!$A$5:$A$16,0))</f>
        <v>2.3</v>
      </c>
      <c r="K1111" s="57" t="n">
        <f aca="false">D1111*INDEX(Справочник!$F$5:$F$16,MATCH(C1111,Справочник!$A$5:$A$16,0))</f>
        <v>0.7</v>
      </c>
    </row>
    <row r="1112" customFormat="false" ht="15" hidden="false" customHeight="false" outlineLevel="0" collapsed="false">
      <c r="A1112" s="53" t="n">
        <v>45867</v>
      </c>
      <c r="B1112" s="54" t="s">
        <v>871</v>
      </c>
      <c r="C1112" s="54" t="s">
        <v>80</v>
      </c>
      <c r="D1112" s="54" t="n">
        <v>1</v>
      </c>
      <c r="E1112" s="55" t="n">
        <v>9.9</v>
      </c>
      <c r="F1112" s="56" t="n">
        <v>0</v>
      </c>
      <c r="G1112" s="57" t="n">
        <f aca="false">D1112*E1112</f>
        <v>9.9</v>
      </c>
      <c r="H1112" s="57" t="n">
        <f aca="false">G1112*(1-F1112)</f>
        <v>9.9</v>
      </c>
      <c r="I1112" s="1" t="n">
        <f aca="false">MONTH(A1112)</f>
        <v>7</v>
      </c>
      <c r="J1112" s="57" t="n">
        <f aca="false">D1112*INDEX(Справочник!$E$5:$E$16,MATCH(C1112,Справочник!$A$5:$A$16,0))</f>
        <v>4.2</v>
      </c>
      <c r="K1112" s="57" t="n">
        <f aca="false">D1112*INDEX(Справочник!$F$5:$F$16,MATCH(C1112,Справочник!$A$5:$A$16,0))</f>
        <v>0.9</v>
      </c>
    </row>
    <row r="1113" customFormat="false" ht="15" hidden="false" customHeight="false" outlineLevel="0" collapsed="false">
      <c r="A1113" s="53" t="n">
        <v>45868</v>
      </c>
      <c r="B1113" s="54" t="s">
        <v>872</v>
      </c>
      <c r="C1113" s="54" t="s">
        <v>83</v>
      </c>
      <c r="D1113" s="54" t="n">
        <v>1</v>
      </c>
      <c r="E1113" s="55" t="n">
        <v>11.5</v>
      </c>
      <c r="F1113" s="56" t="n">
        <v>0.1</v>
      </c>
      <c r="G1113" s="57" t="n">
        <f aca="false">D1113*E1113</f>
        <v>11.5</v>
      </c>
      <c r="H1113" s="57" t="n">
        <f aca="false">G1113*(1-F1113)</f>
        <v>10.35</v>
      </c>
      <c r="I1113" s="1" t="n">
        <f aca="false">MONTH(A1113)</f>
        <v>7</v>
      </c>
      <c r="J1113" s="57" t="n">
        <f aca="false">D1113*INDEX(Справочник!$E$5:$E$16,MATCH(C1113,Справочник!$A$5:$A$16,0))</f>
        <v>5.1</v>
      </c>
      <c r="K1113" s="57" t="n">
        <f aca="false">D1113*INDEX(Справочник!$F$5:$F$16,MATCH(C1113,Справочник!$A$5:$A$16,0))</f>
        <v>0.9</v>
      </c>
    </row>
    <row r="1114" customFormat="false" ht="15" hidden="false" customHeight="false" outlineLevel="0" collapsed="false">
      <c r="A1114" s="53" t="n">
        <v>45868</v>
      </c>
      <c r="B1114" s="54" t="s">
        <v>872</v>
      </c>
      <c r="C1114" s="54" t="s">
        <v>89</v>
      </c>
      <c r="D1114" s="54" t="n">
        <v>1</v>
      </c>
      <c r="E1114" s="55" t="n">
        <v>24</v>
      </c>
      <c r="F1114" s="56" t="n">
        <v>0.1</v>
      </c>
      <c r="G1114" s="57" t="n">
        <f aca="false">D1114*E1114</f>
        <v>24</v>
      </c>
      <c r="H1114" s="57" t="n">
        <f aca="false">G1114*(1-F1114)</f>
        <v>21.6</v>
      </c>
      <c r="I1114" s="1" t="n">
        <f aca="false">MONTH(A1114)</f>
        <v>7</v>
      </c>
      <c r="J1114" s="57" t="n">
        <f aca="false">D1114*INDEX(Справочник!$E$5:$E$16,MATCH(C1114,Справочник!$A$5:$A$16,0))</f>
        <v>13.5</v>
      </c>
      <c r="K1114" s="57" t="n">
        <f aca="false">D1114*INDEX(Справочник!$F$5:$F$16,MATCH(C1114,Справочник!$A$5:$A$16,0))</f>
        <v>3.8</v>
      </c>
    </row>
    <row r="1115" customFormat="false" ht="15" hidden="false" customHeight="false" outlineLevel="0" collapsed="false">
      <c r="A1115" s="53" t="n">
        <v>45868</v>
      </c>
      <c r="B1115" s="54" t="s">
        <v>873</v>
      </c>
      <c r="C1115" s="54" t="s">
        <v>88</v>
      </c>
      <c r="D1115" s="54" t="n">
        <v>1</v>
      </c>
      <c r="E1115" s="55" t="n">
        <v>39</v>
      </c>
      <c r="F1115" s="56" t="n">
        <v>0.1</v>
      </c>
      <c r="G1115" s="57" t="n">
        <f aca="false">D1115*E1115</f>
        <v>39</v>
      </c>
      <c r="H1115" s="57" t="n">
        <f aca="false">G1115*(1-F1115)</f>
        <v>35.1</v>
      </c>
      <c r="I1115" s="1" t="n">
        <f aca="false">MONTH(A1115)</f>
        <v>7</v>
      </c>
      <c r="J1115" s="57" t="n">
        <f aca="false">D1115*INDEX(Справочник!$E$5:$E$16,MATCH(C1115,Справочник!$A$5:$A$16,0))</f>
        <v>24</v>
      </c>
      <c r="K1115" s="57" t="n">
        <f aca="false">D1115*INDEX(Справочник!$F$5:$F$16,MATCH(C1115,Справочник!$A$5:$A$16,0))</f>
        <v>4.2</v>
      </c>
    </row>
    <row r="1116" customFormat="false" ht="15" hidden="false" customHeight="false" outlineLevel="0" collapsed="false">
      <c r="A1116" s="53" t="n">
        <v>45868</v>
      </c>
      <c r="B1116" s="54" t="s">
        <v>873</v>
      </c>
      <c r="C1116" s="54" t="s">
        <v>80</v>
      </c>
      <c r="D1116" s="54" t="n">
        <v>1</v>
      </c>
      <c r="E1116" s="55" t="n">
        <v>9.9</v>
      </c>
      <c r="F1116" s="56" t="n">
        <v>0</v>
      </c>
      <c r="G1116" s="57" t="n">
        <f aca="false">D1116*E1116</f>
        <v>9.9</v>
      </c>
      <c r="H1116" s="57" t="n">
        <f aca="false">G1116*(1-F1116)</f>
        <v>9.9</v>
      </c>
      <c r="I1116" s="1" t="n">
        <f aca="false">MONTH(A1116)</f>
        <v>7</v>
      </c>
      <c r="J1116" s="57" t="n">
        <f aca="false">D1116*INDEX(Справочник!$E$5:$E$16,MATCH(C1116,Справочник!$A$5:$A$16,0))</f>
        <v>4.2</v>
      </c>
      <c r="K1116" s="57" t="n">
        <f aca="false">D1116*INDEX(Справочник!$F$5:$F$16,MATCH(C1116,Справочник!$A$5:$A$16,0))</f>
        <v>0.9</v>
      </c>
    </row>
    <row r="1117" customFormat="false" ht="15" hidden="false" customHeight="false" outlineLevel="0" collapsed="false">
      <c r="A1117" s="53" t="n">
        <v>45868</v>
      </c>
      <c r="B1117" s="54" t="s">
        <v>873</v>
      </c>
      <c r="C1117" s="54" t="s">
        <v>90</v>
      </c>
      <c r="D1117" s="54" t="n">
        <v>2</v>
      </c>
      <c r="E1117" s="55" t="n">
        <v>4.5</v>
      </c>
      <c r="F1117" s="56" t="n">
        <v>0</v>
      </c>
      <c r="G1117" s="57" t="n">
        <f aca="false">D1117*E1117</f>
        <v>9</v>
      </c>
      <c r="H1117" s="57" t="n">
        <f aca="false">G1117*(1-F1117)</f>
        <v>9</v>
      </c>
      <c r="I1117" s="1" t="n">
        <f aca="false">MONTH(A1117)</f>
        <v>7</v>
      </c>
      <c r="J1117" s="57" t="n">
        <f aca="false">D1117*INDEX(Справочник!$E$5:$E$16,MATCH(C1117,Справочник!$A$5:$A$16,0))</f>
        <v>3.2</v>
      </c>
      <c r="K1117" s="57" t="n">
        <f aca="false">D1117*INDEX(Справочник!$F$5:$F$16,MATCH(C1117,Справочник!$A$5:$A$16,0))</f>
        <v>5.8</v>
      </c>
    </row>
    <row r="1118" customFormat="false" ht="15" hidden="false" customHeight="false" outlineLevel="0" collapsed="false">
      <c r="A1118" s="53" t="n">
        <v>45868</v>
      </c>
      <c r="B1118" s="54" t="s">
        <v>874</v>
      </c>
      <c r="C1118" s="54" t="s">
        <v>91</v>
      </c>
      <c r="D1118" s="54" t="n">
        <v>1</v>
      </c>
      <c r="E1118" s="55" t="n">
        <v>28</v>
      </c>
      <c r="F1118" s="56" t="n">
        <v>0.2</v>
      </c>
      <c r="G1118" s="57" t="n">
        <f aca="false">D1118*E1118</f>
        <v>28</v>
      </c>
      <c r="H1118" s="57" t="n">
        <f aca="false">G1118*(1-F1118)</f>
        <v>22.4</v>
      </c>
      <c r="I1118" s="1" t="n">
        <f aca="false">MONTH(A1118)</f>
        <v>7</v>
      </c>
      <c r="J1118" s="57" t="n">
        <f aca="false">D1118*INDEX(Справочник!$E$5:$E$16,MATCH(C1118,Справочник!$A$5:$A$16,0))</f>
        <v>17.4</v>
      </c>
      <c r="K1118" s="57" t="n">
        <f aca="false">D1118*INDEX(Справочник!$F$5:$F$16,MATCH(C1118,Справочник!$A$5:$A$16,0))</f>
        <v>7.9</v>
      </c>
    </row>
    <row r="1119" customFormat="false" ht="15" hidden="false" customHeight="false" outlineLevel="0" collapsed="false">
      <c r="A1119" s="53" t="n">
        <v>45868</v>
      </c>
      <c r="B1119" s="54" t="s">
        <v>874</v>
      </c>
      <c r="C1119" s="54" t="s">
        <v>84</v>
      </c>
      <c r="D1119" s="54" t="n">
        <v>2</v>
      </c>
      <c r="E1119" s="55" t="n">
        <v>10.5</v>
      </c>
      <c r="F1119" s="56" t="n">
        <v>0</v>
      </c>
      <c r="G1119" s="57" t="n">
        <f aca="false">D1119*E1119</f>
        <v>21</v>
      </c>
      <c r="H1119" s="57" t="n">
        <f aca="false">G1119*(1-F1119)</f>
        <v>21</v>
      </c>
      <c r="I1119" s="1" t="n">
        <f aca="false">MONTH(A1119)</f>
        <v>7</v>
      </c>
      <c r="J1119" s="57" t="n">
        <f aca="false">D1119*INDEX(Справочник!$E$5:$E$16,MATCH(C1119,Справочник!$A$5:$A$16,0))</f>
        <v>9.4</v>
      </c>
      <c r="K1119" s="57" t="n">
        <f aca="false">D1119*INDEX(Справочник!$F$5:$F$16,MATCH(C1119,Справочник!$A$5:$A$16,0))</f>
        <v>1.8</v>
      </c>
    </row>
    <row r="1120" customFormat="false" ht="15" hidden="false" customHeight="false" outlineLevel="0" collapsed="false">
      <c r="A1120" s="53" t="n">
        <v>45868</v>
      </c>
      <c r="B1120" s="54" t="s">
        <v>875</v>
      </c>
      <c r="C1120" s="54" t="s">
        <v>82</v>
      </c>
      <c r="D1120" s="54" t="n">
        <v>1</v>
      </c>
      <c r="E1120" s="55" t="n">
        <v>32</v>
      </c>
      <c r="F1120" s="56" t="n">
        <v>0</v>
      </c>
      <c r="G1120" s="57" t="n">
        <f aca="false">D1120*E1120</f>
        <v>32</v>
      </c>
      <c r="H1120" s="57" t="n">
        <f aca="false">G1120*(1-F1120)</f>
        <v>32</v>
      </c>
      <c r="I1120" s="1" t="n">
        <f aca="false">MONTH(A1120)</f>
        <v>7</v>
      </c>
      <c r="J1120" s="57" t="n">
        <f aca="false">D1120*INDEX(Справочник!$E$5:$E$16,MATCH(C1120,Справочник!$A$5:$A$16,0))</f>
        <v>16.5</v>
      </c>
      <c r="K1120" s="57" t="n">
        <f aca="false">D1120*INDEX(Справочник!$F$5:$F$16,MATCH(C1120,Справочник!$A$5:$A$16,0))</f>
        <v>2.4</v>
      </c>
    </row>
    <row r="1121" customFormat="false" ht="15" hidden="false" customHeight="false" outlineLevel="0" collapsed="false">
      <c r="A1121" s="53" t="n">
        <v>45869</v>
      </c>
      <c r="B1121" s="54" t="s">
        <v>876</v>
      </c>
      <c r="C1121" s="54" t="s">
        <v>85</v>
      </c>
      <c r="D1121" s="54" t="n">
        <v>1</v>
      </c>
      <c r="E1121" s="55" t="n">
        <v>6.9</v>
      </c>
      <c r="F1121" s="56" t="n">
        <v>0.1</v>
      </c>
      <c r="G1121" s="57" t="n">
        <f aca="false">D1121*E1121</f>
        <v>6.9</v>
      </c>
      <c r="H1121" s="57" t="n">
        <f aca="false">G1121*(1-F1121)</f>
        <v>6.21</v>
      </c>
      <c r="I1121" s="1" t="n">
        <f aca="false">MONTH(A1121)</f>
        <v>7</v>
      </c>
      <c r="J1121" s="57" t="n">
        <f aca="false">D1121*INDEX(Справочник!$E$5:$E$16,MATCH(C1121,Справочник!$A$5:$A$16,0))</f>
        <v>2.3</v>
      </c>
      <c r="K1121" s="57" t="n">
        <f aca="false">D1121*INDEX(Справочник!$F$5:$F$16,MATCH(C1121,Справочник!$A$5:$A$16,0))</f>
        <v>0.7</v>
      </c>
    </row>
    <row r="1122" customFormat="false" ht="15" hidden="false" customHeight="false" outlineLevel="0" collapsed="false">
      <c r="A1122" s="53" t="n">
        <v>45869</v>
      </c>
      <c r="B1122" s="54" t="s">
        <v>877</v>
      </c>
      <c r="C1122" s="54" t="s">
        <v>80</v>
      </c>
      <c r="D1122" s="54" t="n">
        <v>1</v>
      </c>
      <c r="E1122" s="55" t="n">
        <v>9.9</v>
      </c>
      <c r="F1122" s="56" t="n">
        <v>0</v>
      </c>
      <c r="G1122" s="57" t="n">
        <f aca="false">D1122*E1122</f>
        <v>9.9</v>
      </c>
      <c r="H1122" s="57" t="n">
        <f aca="false">G1122*(1-F1122)</f>
        <v>9.9</v>
      </c>
      <c r="I1122" s="1" t="n">
        <f aca="false">MONTH(A1122)</f>
        <v>7</v>
      </c>
      <c r="J1122" s="57" t="n">
        <f aca="false">D1122*INDEX(Справочник!$E$5:$E$16,MATCH(C1122,Справочник!$A$5:$A$16,0))</f>
        <v>4.2</v>
      </c>
      <c r="K1122" s="57" t="n">
        <f aca="false">D1122*INDEX(Справочник!$F$5:$F$16,MATCH(C1122,Справочник!$A$5:$A$16,0))</f>
        <v>0.9</v>
      </c>
    </row>
    <row r="1123" customFormat="false" ht="15" hidden="false" customHeight="false" outlineLevel="0" collapsed="false">
      <c r="A1123" s="53" t="n">
        <v>45870</v>
      </c>
      <c r="B1123" s="54" t="s">
        <v>878</v>
      </c>
      <c r="C1123" s="54" t="s">
        <v>90</v>
      </c>
      <c r="D1123" s="54" t="n">
        <v>1</v>
      </c>
      <c r="E1123" s="55" t="n">
        <v>4.5</v>
      </c>
      <c r="F1123" s="56" t="n">
        <v>0.1</v>
      </c>
      <c r="G1123" s="57" t="n">
        <f aca="false">D1123*E1123</f>
        <v>4.5</v>
      </c>
      <c r="H1123" s="57" t="n">
        <f aca="false">G1123*(1-F1123)</f>
        <v>4.05</v>
      </c>
      <c r="I1123" s="1" t="n">
        <f aca="false">MONTH(A1123)</f>
        <v>8</v>
      </c>
      <c r="J1123" s="57" t="n">
        <f aca="false">D1123*INDEX(Справочник!$E$5:$E$16,MATCH(C1123,Справочник!$A$5:$A$16,0))</f>
        <v>1.6</v>
      </c>
      <c r="K1123" s="57" t="n">
        <f aca="false">D1123*INDEX(Справочник!$F$5:$F$16,MATCH(C1123,Справочник!$A$5:$A$16,0))</f>
        <v>2.9</v>
      </c>
    </row>
    <row r="1124" customFormat="false" ht="15" hidden="false" customHeight="false" outlineLevel="0" collapsed="false">
      <c r="A1124" s="53" t="n">
        <v>45870</v>
      </c>
      <c r="B1124" s="54" t="s">
        <v>879</v>
      </c>
      <c r="C1124" s="54" t="s">
        <v>87</v>
      </c>
      <c r="D1124" s="54" t="n">
        <v>2</v>
      </c>
      <c r="E1124" s="55" t="n">
        <v>5.9</v>
      </c>
      <c r="F1124" s="56" t="n">
        <v>0.1</v>
      </c>
      <c r="G1124" s="57" t="n">
        <f aca="false">D1124*E1124</f>
        <v>11.8</v>
      </c>
      <c r="H1124" s="57" t="n">
        <f aca="false">G1124*(1-F1124)</f>
        <v>10.62</v>
      </c>
      <c r="I1124" s="1" t="n">
        <f aca="false">MONTH(A1124)</f>
        <v>8</v>
      </c>
      <c r="J1124" s="57" t="n">
        <f aca="false">D1124*INDEX(Справочник!$E$5:$E$16,MATCH(C1124,Справочник!$A$5:$A$16,0))</f>
        <v>3.8</v>
      </c>
      <c r="K1124" s="57" t="n">
        <f aca="false">D1124*INDEX(Справочник!$F$5:$F$16,MATCH(C1124,Справочник!$A$5:$A$16,0))</f>
        <v>1.4</v>
      </c>
    </row>
    <row r="1125" customFormat="false" ht="15" hidden="false" customHeight="false" outlineLevel="0" collapsed="false">
      <c r="A1125" s="53" t="n">
        <v>45870</v>
      </c>
      <c r="B1125" s="54" t="s">
        <v>879</v>
      </c>
      <c r="C1125" s="54" t="s">
        <v>80</v>
      </c>
      <c r="D1125" s="54" t="n">
        <v>1</v>
      </c>
      <c r="E1125" s="55" t="n">
        <v>9.9</v>
      </c>
      <c r="F1125" s="56" t="n">
        <v>0.1</v>
      </c>
      <c r="G1125" s="57" t="n">
        <f aca="false">D1125*E1125</f>
        <v>9.9</v>
      </c>
      <c r="H1125" s="57" t="n">
        <f aca="false">G1125*(1-F1125)</f>
        <v>8.91</v>
      </c>
      <c r="I1125" s="1" t="n">
        <f aca="false">MONTH(A1125)</f>
        <v>8</v>
      </c>
      <c r="J1125" s="57" t="n">
        <f aca="false">D1125*INDEX(Справочник!$E$5:$E$16,MATCH(C1125,Справочник!$A$5:$A$16,0))</f>
        <v>4.2</v>
      </c>
      <c r="K1125" s="57" t="n">
        <f aca="false">D1125*INDEX(Справочник!$F$5:$F$16,MATCH(C1125,Справочник!$A$5:$A$16,0))</f>
        <v>0.9</v>
      </c>
    </row>
    <row r="1126" customFormat="false" ht="15" hidden="false" customHeight="false" outlineLevel="0" collapsed="false">
      <c r="A1126" s="53" t="n">
        <v>45871</v>
      </c>
      <c r="B1126" s="54" t="s">
        <v>880</v>
      </c>
      <c r="C1126" s="54" t="s">
        <v>80</v>
      </c>
      <c r="D1126" s="54" t="n">
        <v>1</v>
      </c>
      <c r="E1126" s="55" t="n">
        <v>9.9</v>
      </c>
      <c r="F1126" s="56" t="n">
        <v>0</v>
      </c>
      <c r="G1126" s="57" t="n">
        <f aca="false">D1126*E1126</f>
        <v>9.9</v>
      </c>
      <c r="H1126" s="57" t="n">
        <f aca="false">G1126*(1-F1126)</f>
        <v>9.9</v>
      </c>
      <c r="I1126" s="1" t="n">
        <f aca="false">MONTH(A1126)</f>
        <v>8</v>
      </c>
      <c r="J1126" s="57" t="n">
        <f aca="false">D1126*INDEX(Справочник!$E$5:$E$16,MATCH(C1126,Справочник!$A$5:$A$16,0))</f>
        <v>4.2</v>
      </c>
      <c r="K1126" s="57" t="n">
        <f aca="false">D1126*INDEX(Справочник!$F$5:$F$16,MATCH(C1126,Справочник!$A$5:$A$16,0))</f>
        <v>0.9</v>
      </c>
    </row>
    <row r="1127" customFormat="false" ht="15" hidden="false" customHeight="false" outlineLevel="0" collapsed="false">
      <c r="A1127" s="53" t="n">
        <v>45871</v>
      </c>
      <c r="B1127" s="54" t="s">
        <v>881</v>
      </c>
      <c r="C1127" s="54" t="s">
        <v>83</v>
      </c>
      <c r="D1127" s="54" t="n">
        <v>1</v>
      </c>
      <c r="E1127" s="55" t="n">
        <v>11.5</v>
      </c>
      <c r="F1127" s="56" t="n">
        <v>0</v>
      </c>
      <c r="G1127" s="57" t="n">
        <f aca="false">D1127*E1127</f>
        <v>11.5</v>
      </c>
      <c r="H1127" s="57" t="n">
        <f aca="false">G1127*(1-F1127)</f>
        <v>11.5</v>
      </c>
      <c r="I1127" s="1" t="n">
        <f aca="false">MONTH(A1127)</f>
        <v>8</v>
      </c>
      <c r="J1127" s="57" t="n">
        <f aca="false">D1127*INDEX(Справочник!$E$5:$E$16,MATCH(C1127,Справочник!$A$5:$A$16,0))</f>
        <v>5.1</v>
      </c>
      <c r="K1127" s="57" t="n">
        <f aca="false">D1127*INDEX(Справочник!$F$5:$F$16,MATCH(C1127,Справочник!$A$5:$A$16,0))</f>
        <v>0.9</v>
      </c>
    </row>
    <row r="1128" customFormat="false" ht="15" hidden="false" customHeight="false" outlineLevel="0" collapsed="false">
      <c r="A1128" s="53" t="n">
        <v>45871</v>
      </c>
      <c r="B1128" s="54" t="s">
        <v>881</v>
      </c>
      <c r="C1128" s="54" t="s">
        <v>85</v>
      </c>
      <c r="D1128" s="54" t="n">
        <v>1</v>
      </c>
      <c r="E1128" s="55" t="n">
        <v>6.9</v>
      </c>
      <c r="F1128" s="56" t="n">
        <v>0.1</v>
      </c>
      <c r="G1128" s="57" t="n">
        <f aca="false">D1128*E1128</f>
        <v>6.9</v>
      </c>
      <c r="H1128" s="57" t="n">
        <f aca="false">G1128*(1-F1128)</f>
        <v>6.21</v>
      </c>
      <c r="I1128" s="1" t="n">
        <f aca="false">MONTH(A1128)</f>
        <v>8</v>
      </c>
      <c r="J1128" s="57" t="n">
        <f aca="false">D1128*INDEX(Справочник!$E$5:$E$16,MATCH(C1128,Справочник!$A$5:$A$16,0))</f>
        <v>2.3</v>
      </c>
      <c r="K1128" s="57" t="n">
        <f aca="false">D1128*INDEX(Справочник!$F$5:$F$16,MATCH(C1128,Справочник!$A$5:$A$16,0))</f>
        <v>0.7</v>
      </c>
    </row>
    <row r="1129" customFormat="false" ht="15" hidden="false" customHeight="false" outlineLevel="0" collapsed="false">
      <c r="A1129" s="53" t="n">
        <v>45871</v>
      </c>
      <c r="B1129" s="54" t="s">
        <v>882</v>
      </c>
      <c r="C1129" s="54" t="s">
        <v>82</v>
      </c>
      <c r="D1129" s="54" t="n">
        <v>2</v>
      </c>
      <c r="E1129" s="55" t="n">
        <v>32</v>
      </c>
      <c r="F1129" s="56" t="n">
        <v>0</v>
      </c>
      <c r="G1129" s="57" t="n">
        <f aca="false">D1129*E1129</f>
        <v>64</v>
      </c>
      <c r="H1129" s="57" t="n">
        <f aca="false">G1129*(1-F1129)</f>
        <v>64</v>
      </c>
      <c r="I1129" s="1" t="n">
        <f aca="false">MONTH(A1129)</f>
        <v>8</v>
      </c>
      <c r="J1129" s="57" t="n">
        <f aca="false">D1129*INDEX(Справочник!$E$5:$E$16,MATCH(C1129,Справочник!$A$5:$A$16,0))</f>
        <v>33</v>
      </c>
      <c r="K1129" s="57" t="n">
        <f aca="false">D1129*INDEX(Справочник!$F$5:$F$16,MATCH(C1129,Справочник!$A$5:$A$16,0))</f>
        <v>4.8</v>
      </c>
    </row>
    <row r="1130" customFormat="false" ht="15" hidden="false" customHeight="false" outlineLevel="0" collapsed="false">
      <c r="A1130" s="53" t="n">
        <v>45871</v>
      </c>
      <c r="B1130" s="54" t="s">
        <v>883</v>
      </c>
      <c r="C1130" s="54" t="s">
        <v>85</v>
      </c>
      <c r="D1130" s="54" t="n">
        <v>1</v>
      </c>
      <c r="E1130" s="55" t="n">
        <v>6.9</v>
      </c>
      <c r="F1130" s="56" t="n">
        <v>0</v>
      </c>
      <c r="G1130" s="57" t="n">
        <f aca="false">D1130*E1130</f>
        <v>6.9</v>
      </c>
      <c r="H1130" s="57" t="n">
        <f aca="false">G1130*(1-F1130)</f>
        <v>6.9</v>
      </c>
      <c r="I1130" s="1" t="n">
        <f aca="false">MONTH(A1130)</f>
        <v>8</v>
      </c>
      <c r="J1130" s="57" t="n">
        <f aca="false">D1130*INDEX(Справочник!$E$5:$E$16,MATCH(C1130,Справочник!$A$5:$A$16,0))</f>
        <v>2.3</v>
      </c>
      <c r="K1130" s="57" t="n">
        <f aca="false">D1130*INDEX(Справочник!$F$5:$F$16,MATCH(C1130,Справочник!$A$5:$A$16,0))</f>
        <v>0.7</v>
      </c>
    </row>
    <row r="1131" customFormat="false" ht="15" hidden="false" customHeight="false" outlineLevel="0" collapsed="false">
      <c r="A1131" s="53" t="n">
        <v>45872</v>
      </c>
      <c r="B1131" s="54" t="s">
        <v>884</v>
      </c>
      <c r="C1131" s="54" t="s">
        <v>85</v>
      </c>
      <c r="D1131" s="54" t="n">
        <v>2</v>
      </c>
      <c r="E1131" s="55" t="n">
        <v>6.9</v>
      </c>
      <c r="F1131" s="56" t="n">
        <v>0</v>
      </c>
      <c r="G1131" s="57" t="n">
        <f aca="false">D1131*E1131</f>
        <v>13.8</v>
      </c>
      <c r="H1131" s="57" t="n">
        <f aca="false">G1131*(1-F1131)</f>
        <v>13.8</v>
      </c>
      <c r="I1131" s="1" t="n">
        <f aca="false">MONTH(A1131)</f>
        <v>8</v>
      </c>
      <c r="J1131" s="57" t="n">
        <f aca="false">D1131*INDEX(Справочник!$E$5:$E$16,MATCH(C1131,Справочник!$A$5:$A$16,0))</f>
        <v>4.6</v>
      </c>
      <c r="K1131" s="57" t="n">
        <f aca="false">D1131*INDEX(Справочник!$F$5:$F$16,MATCH(C1131,Справочник!$A$5:$A$16,0))</f>
        <v>1.4</v>
      </c>
    </row>
    <row r="1132" customFormat="false" ht="15" hidden="false" customHeight="false" outlineLevel="0" collapsed="false">
      <c r="A1132" s="53" t="n">
        <v>45872</v>
      </c>
      <c r="B1132" s="54" t="s">
        <v>885</v>
      </c>
      <c r="C1132" s="54" t="s">
        <v>86</v>
      </c>
      <c r="D1132" s="54" t="n">
        <v>1</v>
      </c>
      <c r="E1132" s="55" t="n">
        <v>7.5</v>
      </c>
      <c r="F1132" s="56" t="n">
        <v>0</v>
      </c>
      <c r="G1132" s="57" t="n">
        <f aca="false">D1132*E1132</f>
        <v>7.5</v>
      </c>
      <c r="H1132" s="57" t="n">
        <f aca="false">G1132*(1-F1132)</f>
        <v>7.5</v>
      </c>
      <c r="I1132" s="1" t="n">
        <f aca="false">MONTH(A1132)</f>
        <v>8</v>
      </c>
      <c r="J1132" s="57" t="n">
        <f aca="false">D1132*INDEX(Справочник!$E$5:$E$16,MATCH(C1132,Справочник!$A$5:$A$16,0))</f>
        <v>2.6</v>
      </c>
      <c r="K1132" s="57" t="n">
        <f aca="false">D1132*INDEX(Справочник!$F$5:$F$16,MATCH(C1132,Справочник!$A$5:$A$16,0))</f>
        <v>0.7</v>
      </c>
    </row>
    <row r="1133" customFormat="false" ht="15" hidden="false" customHeight="false" outlineLevel="0" collapsed="false">
      <c r="A1133" s="53" t="n">
        <v>45872</v>
      </c>
      <c r="B1133" s="54" t="s">
        <v>886</v>
      </c>
      <c r="C1133" s="54" t="s">
        <v>80</v>
      </c>
      <c r="D1133" s="54" t="n">
        <v>1</v>
      </c>
      <c r="E1133" s="55" t="n">
        <v>9.9</v>
      </c>
      <c r="F1133" s="56" t="n">
        <v>0</v>
      </c>
      <c r="G1133" s="57" t="n">
        <f aca="false">D1133*E1133</f>
        <v>9.9</v>
      </c>
      <c r="H1133" s="57" t="n">
        <f aca="false">G1133*(1-F1133)</f>
        <v>9.9</v>
      </c>
      <c r="I1133" s="1" t="n">
        <f aca="false">MONTH(A1133)</f>
        <v>8</v>
      </c>
      <c r="J1133" s="57" t="n">
        <f aca="false">D1133*INDEX(Справочник!$E$5:$E$16,MATCH(C1133,Справочник!$A$5:$A$16,0))</f>
        <v>4.2</v>
      </c>
      <c r="K1133" s="57" t="n">
        <f aca="false">D1133*INDEX(Справочник!$F$5:$F$16,MATCH(C1133,Справочник!$A$5:$A$16,0))</f>
        <v>0.9</v>
      </c>
    </row>
    <row r="1134" customFormat="false" ht="15" hidden="false" customHeight="false" outlineLevel="0" collapsed="false">
      <c r="A1134" s="53" t="n">
        <v>45872</v>
      </c>
      <c r="B1134" s="54" t="s">
        <v>887</v>
      </c>
      <c r="C1134" s="54" t="s">
        <v>86</v>
      </c>
      <c r="D1134" s="54" t="n">
        <v>2</v>
      </c>
      <c r="E1134" s="55" t="n">
        <v>7.5</v>
      </c>
      <c r="F1134" s="56" t="n">
        <v>0</v>
      </c>
      <c r="G1134" s="57" t="n">
        <f aca="false">D1134*E1134</f>
        <v>15</v>
      </c>
      <c r="H1134" s="57" t="n">
        <f aca="false">G1134*(1-F1134)</f>
        <v>15</v>
      </c>
      <c r="I1134" s="1" t="n">
        <f aca="false">MONTH(A1134)</f>
        <v>8</v>
      </c>
      <c r="J1134" s="57" t="n">
        <f aca="false">D1134*INDEX(Справочник!$E$5:$E$16,MATCH(C1134,Справочник!$A$5:$A$16,0))</f>
        <v>5.2</v>
      </c>
      <c r="K1134" s="57" t="n">
        <f aca="false">D1134*INDEX(Справочник!$F$5:$F$16,MATCH(C1134,Справочник!$A$5:$A$16,0))</f>
        <v>1.4</v>
      </c>
    </row>
    <row r="1135" customFormat="false" ht="15" hidden="false" customHeight="false" outlineLevel="0" collapsed="false">
      <c r="A1135" s="53" t="n">
        <v>45872</v>
      </c>
      <c r="B1135" s="54" t="s">
        <v>888</v>
      </c>
      <c r="C1135" s="54" t="s">
        <v>83</v>
      </c>
      <c r="D1135" s="54" t="n">
        <v>2</v>
      </c>
      <c r="E1135" s="55" t="n">
        <v>11.5</v>
      </c>
      <c r="F1135" s="56" t="n">
        <v>0</v>
      </c>
      <c r="G1135" s="57" t="n">
        <f aca="false">D1135*E1135</f>
        <v>23</v>
      </c>
      <c r="H1135" s="57" t="n">
        <f aca="false">G1135*(1-F1135)</f>
        <v>23</v>
      </c>
      <c r="I1135" s="1" t="n">
        <f aca="false">MONTH(A1135)</f>
        <v>8</v>
      </c>
      <c r="J1135" s="57" t="n">
        <f aca="false">D1135*INDEX(Справочник!$E$5:$E$16,MATCH(C1135,Справочник!$A$5:$A$16,0))</f>
        <v>10.2</v>
      </c>
      <c r="K1135" s="57" t="n">
        <f aca="false">D1135*INDEX(Справочник!$F$5:$F$16,MATCH(C1135,Справочник!$A$5:$A$16,0))</f>
        <v>1.8</v>
      </c>
    </row>
    <row r="1136" customFormat="false" ht="15" hidden="false" customHeight="false" outlineLevel="0" collapsed="false">
      <c r="A1136" s="53" t="n">
        <v>45873</v>
      </c>
      <c r="B1136" s="54" t="s">
        <v>889</v>
      </c>
      <c r="C1136" s="54" t="s">
        <v>85</v>
      </c>
      <c r="D1136" s="54" t="n">
        <v>1</v>
      </c>
      <c r="E1136" s="55" t="n">
        <v>6.9</v>
      </c>
      <c r="F1136" s="56" t="n">
        <v>0</v>
      </c>
      <c r="G1136" s="57" t="n">
        <f aca="false">D1136*E1136</f>
        <v>6.9</v>
      </c>
      <c r="H1136" s="57" t="n">
        <f aca="false">G1136*(1-F1136)</f>
        <v>6.9</v>
      </c>
      <c r="I1136" s="1" t="n">
        <f aca="false">MONTH(A1136)</f>
        <v>8</v>
      </c>
      <c r="J1136" s="57" t="n">
        <f aca="false">D1136*INDEX(Справочник!$E$5:$E$16,MATCH(C1136,Справочник!$A$5:$A$16,0))</f>
        <v>2.3</v>
      </c>
      <c r="K1136" s="57" t="n">
        <f aca="false">D1136*INDEX(Справочник!$F$5:$F$16,MATCH(C1136,Справочник!$A$5:$A$16,0))</f>
        <v>0.7</v>
      </c>
    </row>
    <row r="1137" customFormat="false" ht="15" hidden="false" customHeight="false" outlineLevel="0" collapsed="false">
      <c r="A1137" s="53" t="n">
        <v>45873</v>
      </c>
      <c r="B1137" s="54" t="s">
        <v>889</v>
      </c>
      <c r="C1137" s="54" t="s">
        <v>83</v>
      </c>
      <c r="D1137" s="54" t="n">
        <v>2</v>
      </c>
      <c r="E1137" s="55" t="n">
        <v>11.5</v>
      </c>
      <c r="F1137" s="56" t="n">
        <v>0.1</v>
      </c>
      <c r="G1137" s="57" t="n">
        <f aca="false">D1137*E1137</f>
        <v>23</v>
      </c>
      <c r="H1137" s="57" t="n">
        <f aca="false">G1137*(1-F1137)</f>
        <v>20.7</v>
      </c>
      <c r="I1137" s="1" t="n">
        <f aca="false">MONTH(A1137)</f>
        <v>8</v>
      </c>
      <c r="J1137" s="57" t="n">
        <f aca="false">D1137*INDEX(Справочник!$E$5:$E$16,MATCH(C1137,Справочник!$A$5:$A$16,0))</f>
        <v>10.2</v>
      </c>
      <c r="K1137" s="57" t="n">
        <f aca="false">D1137*INDEX(Справочник!$F$5:$F$16,MATCH(C1137,Справочник!$A$5:$A$16,0))</f>
        <v>1.8</v>
      </c>
    </row>
    <row r="1138" customFormat="false" ht="15" hidden="false" customHeight="false" outlineLevel="0" collapsed="false">
      <c r="A1138" s="53" t="n">
        <v>45873</v>
      </c>
      <c r="B1138" s="54" t="s">
        <v>890</v>
      </c>
      <c r="C1138" s="54" t="s">
        <v>82</v>
      </c>
      <c r="D1138" s="54" t="n">
        <v>2</v>
      </c>
      <c r="E1138" s="55" t="n">
        <v>32</v>
      </c>
      <c r="F1138" s="56" t="n">
        <v>0</v>
      </c>
      <c r="G1138" s="57" t="n">
        <f aca="false">D1138*E1138</f>
        <v>64</v>
      </c>
      <c r="H1138" s="57" t="n">
        <f aca="false">G1138*(1-F1138)</f>
        <v>64</v>
      </c>
      <c r="I1138" s="1" t="n">
        <f aca="false">MONTH(A1138)</f>
        <v>8</v>
      </c>
      <c r="J1138" s="57" t="n">
        <f aca="false">D1138*INDEX(Справочник!$E$5:$E$16,MATCH(C1138,Справочник!$A$5:$A$16,0))</f>
        <v>33</v>
      </c>
      <c r="K1138" s="57" t="n">
        <f aca="false">D1138*INDEX(Справочник!$F$5:$F$16,MATCH(C1138,Справочник!$A$5:$A$16,0))</f>
        <v>4.8</v>
      </c>
    </row>
    <row r="1139" customFormat="false" ht="15" hidden="false" customHeight="false" outlineLevel="0" collapsed="false">
      <c r="A1139" s="53" t="n">
        <v>45873</v>
      </c>
      <c r="B1139" s="54" t="s">
        <v>891</v>
      </c>
      <c r="C1139" s="54" t="s">
        <v>91</v>
      </c>
      <c r="D1139" s="54" t="n">
        <v>1</v>
      </c>
      <c r="E1139" s="55" t="n">
        <v>28</v>
      </c>
      <c r="F1139" s="56" t="n">
        <v>0.2</v>
      </c>
      <c r="G1139" s="57" t="n">
        <f aca="false">D1139*E1139</f>
        <v>28</v>
      </c>
      <c r="H1139" s="57" t="n">
        <f aca="false">G1139*(1-F1139)</f>
        <v>22.4</v>
      </c>
      <c r="I1139" s="1" t="n">
        <f aca="false">MONTH(A1139)</f>
        <v>8</v>
      </c>
      <c r="J1139" s="57" t="n">
        <f aca="false">D1139*INDEX(Справочник!$E$5:$E$16,MATCH(C1139,Справочник!$A$5:$A$16,0))</f>
        <v>17.4</v>
      </c>
      <c r="K1139" s="57" t="n">
        <f aca="false">D1139*INDEX(Справочник!$F$5:$F$16,MATCH(C1139,Справочник!$A$5:$A$16,0))</f>
        <v>7.9</v>
      </c>
    </row>
    <row r="1140" customFormat="false" ht="15" hidden="false" customHeight="false" outlineLevel="0" collapsed="false">
      <c r="A1140" s="53" t="n">
        <v>45874</v>
      </c>
      <c r="B1140" s="54" t="s">
        <v>892</v>
      </c>
      <c r="C1140" s="54" t="s">
        <v>80</v>
      </c>
      <c r="D1140" s="54" t="n">
        <v>3</v>
      </c>
      <c r="E1140" s="55" t="n">
        <v>9.9</v>
      </c>
      <c r="F1140" s="56" t="n">
        <v>0.1</v>
      </c>
      <c r="G1140" s="57" t="n">
        <f aca="false">D1140*E1140</f>
        <v>29.7</v>
      </c>
      <c r="H1140" s="57" t="n">
        <f aca="false">G1140*(1-F1140)</f>
        <v>26.73</v>
      </c>
      <c r="I1140" s="1" t="n">
        <f aca="false">MONTH(A1140)</f>
        <v>8</v>
      </c>
      <c r="J1140" s="57" t="n">
        <f aca="false">D1140*INDEX(Справочник!$E$5:$E$16,MATCH(C1140,Справочник!$A$5:$A$16,0))</f>
        <v>12.6</v>
      </c>
      <c r="K1140" s="57" t="n">
        <f aca="false">D1140*INDEX(Справочник!$F$5:$F$16,MATCH(C1140,Справочник!$A$5:$A$16,0))</f>
        <v>2.7</v>
      </c>
    </row>
    <row r="1141" customFormat="false" ht="15" hidden="false" customHeight="false" outlineLevel="0" collapsed="false">
      <c r="A1141" s="53" t="n">
        <v>45874</v>
      </c>
      <c r="B1141" s="54" t="s">
        <v>893</v>
      </c>
      <c r="C1141" s="54" t="s">
        <v>83</v>
      </c>
      <c r="D1141" s="54" t="n">
        <v>1</v>
      </c>
      <c r="E1141" s="55" t="n">
        <v>11.5</v>
      </c>
      <c r="F1141" s="56" t="n">
        <v>0</v>
      </c>
      <c r="G1141" s="57" t="n">
        <f aca="false">D1141*E1141</f>
        <v>11.5</v>
      </c>
      <c r="H1141" s="57" t="n">
        <f aca="false">G1141*(1-F1141)</f>
        <v>11.5</v>
      </c>
      <c r="I1141" s="1" t="n">
        <f aca="false">MONTH(A1141)</f>
        <v>8</v>
      </c>
      <c r="J1141" s="57" t="n">
        <f aca="false">D1141*INDEX(Справочник!$E$5:$E$16,MATCH(C1141,Справочник!$A$5:$A$16,0))</f>
        <v>5.1</v>
      </c>
      <c r="K1141" s="57" t="n">
        <f aca="false">D1141*INDEX(Справочник!$F$5:$F$16,MATCH(C1141,Справочник!$A$5:$A$16,0))</f>
        <v>0.9</v>
      </c>
    </row>
    <row r="1142" customFormat="false" ht="15" hidden="false" customHeight="false" outlineLevel="0" collapsed="false">
      <c r="A1142" s="53" t="n">
        <v>45874</v>
      </c>
      <c r="B1142" s="54" t="s">
        <v>893</v>
      </c>
      <c r="C1142" s="54" t="s">
        <v>84</v>
      </c>
      <c r="D1142" s="54" t="n">
        <v>2</v>
      </c>
      <c r="E1142" s="55" t="n">
        <v>10.5</v>
      </c>
      <c r="F1142" s="56" t="n">
        <v>0.1</v>
      </c>
      <c r="G1142" s="57" t="n">
        <f aca="false">D1142*E1142</f>
        <v>21</v>
      </c>
      <c r="H1142" s="57" t="n">
        <f aca="false">G1142*(1-F1142)</f>
        <v>18.9</v>
      </c>
      <c r="I1142" s="1" t="n">
        <f aca="false">MONTH(A1142)</f>
        <v>8</v>
      </c>
      <c r="J1142" s="57" t="n">
        <f aca="false">D1142*INDEX(Справочник!$E$5:$E$16,MATCH(C1142,Справочник!$A$5:$A$16,0))</f>
        <v>9.4</v>
      </c>
      <c r="K1142" s="57" t="n">
        <f aca="false">D1142*INDEX(Справочник!$F$5:$F$16,MATCH(C1142,Справочник!$A$5:$A$16,0))</f>
        <v>1.8</v>
      </c>
    </row>
    <row r="1143" customFormat="false" ht="15" hidden="false" customHeight="false" outlineLevel="0" collapsed="false">
      <c r="A1143" s="53" t="n">
        <v>45874</v>
      </c>
      <c r="B1143" s="54" t="s">
        <v>894</v>
      </c>
      <c r="C1143" s="54" t="s">
        <v>81</v>
      </c>
      <c r="D1143" s="54" t="n">
        <v>1</v>
      </c>
      <c r="E1143" s="55" t="n">
        <v>29.9</v>
      </c>
      <c r="F1143" s="56" t="n">
        <v>0</v>
      </c>
      <c r="G1143" s="57" t="n">
        <f aca="false">D1143*E1143</f>
        <v>29.9</v>
      </c>
      <c r="H1143" s="57" t="n">
        <f aca="false">G1143*(1-F1143)</f>
        <v>29.9</v>
      </c>
      <c r="I1143" s="1" t="n">
        <f aca="false">MONTH(A1143)</f>
        <v>8</v>
      </c>
      <c r="J1143" s="57" t="n">
        <f aca="false">D1143*INDEX(Справочник!$E$5:$E$16,MATCH(C1143,Справочник!$A$5:$A$16,0))</f>
        <v>14.8</v>
      </c>
      <c r="K1143" s="57" t="n">
        <f aca="false">D1143*INDEX(Справочник!$F$5:$F$16,MATCH(C1143,Справочник!$A$5:$A$16,0))</f>
        <v>2.4</v>
      </c>
    </row>
    <row r="1144" customFormat="false" ht="15" hidden="false" customHeight="false" outlineLevel="0" collapsed="false">
      <c r="A1144" s="53" t="n">
        <v>45874</v>
      </c>
      <c r="B1144" s="54" t="s">
        <v>894</v>
      </c>
      <c r="C1144" s="54" t="s">
        <v>80</v>
      </c>
      <c r="D1144" s="54" t="n">
        <v>1</v>
      </c>
      <c r="E1144" s="55" t="n">
        <v>9.9</v>
      </c>
      <c r="F1144" s="56" t="n">
        <v>0</v>
      </c>
      <c r="G1144" s="57" t="n">
        <f aca="false">D1144*E1144</f>
        <v>9.9</v>
      </c>
      <c r="H1144" s="57" t="n">
        <f aca="false">G1144*(1-F1144)</f>
        <v>9.9</v>
      </c>
      <c r="I1144" s="1" t="n">
        <f aca="false">MONTH(A1144)</f>
        <v>8</v>
      </c>
      <c r="J1144" s="57" t="n">
        <f aca="false">D1144*INDEX(Справочник!$E$5:$E$16,MATCH(C1144,Справочник!$A$5:$A$16,0))</f>
        <v>4.2</v>
      </c>
      <c r="K1144" s="57" t="n">
        <f aca="false">D1144*INDEX(Справочник!$F$5:$F$16,MATCH(C1144,Справочник!$A$5:$A$16,0))</f>
        <v>0.9</v>
      </c>
    </row>
    <row r="1145" customFormat="false" ht="15" hidden="false" customHeight="false" outlineLevel="0" collapsed="false">
      <c r="A1145" s="53" t="n">
        <v>45874</v>
      </c>
      <c r="B1145" s="54" t="s">
        <v>895</v>
      </c>
      <c r="C1145" s="54" t="s">
        <v>84</v>
      </c>
      <c r="D1145" s="54" t="n">
        <v>1</v>
      </c>
      <c r="E1145" s="55" t="n">
        <v>10.5</v>
      </c>
      <c r="F1145" s="56" t="n">
        <v>0</v>
      </c>
      <c r="G1145" s="57" t="n">
        <f aca="false">D1145*E1145</f>
        <v>10.5</v>
      </c>
      <c r="H1145" s="57" t="n">
        <f aca="false">G1145*(1-F1145)</f>
        <v>10.5</v>
      </c>
      <c r="I1145" s="1" t="n">
        <f aca="false">MONTH(A1145)</f>
        <v>8</v>
      </c>
      <c r="J1145" s="57" t="n">
        <f aca="false">D1145*INDEX(Справочник!$E$5:$E$16,MATCH(C1145,Справочник!$A$5:$A$16,0))</f>
        <v>4.7</v>
      </c>
      <c r="K1145" s="57" t="n">
        <f aca="false">D1145*INDEX(Справочник!$F$5:$F$16,MATCH(C1145,Справочник!$A$5:$A$16,0))</f>
        <v>0.9</v>
      </c>
    </row>
    <row r="1146" customFormat="false" ht="15" hidden="false" customHeight="false" outlineLevel="0" collapsed="false">
      <c r="A1146" s="53" t="n">
        <v>45874</v>
      </c>
      <c r="B1146" s="54" t="s">
        <v>896</v>
      </c>
      <c r="C1146" s="54" t="s">
        <v>90</v>
      </c>
      <c r="D1146" s="54" t="n">
        <v>1</v>
      </c>
      <c r="E1146" s="55" t="n">
        <v>4.5</v>
      </c>
      <c r="F1146" s="56" t="n">
        <v>0</v>
      </c>
      <c r="G1146" s="57" t="n">
        <f aca="false">D1146*E1146</f>
        <v>4.5</v>
      </c>
      <c r="H1146" s="57" t="n">
        <f aca="false">G1146*(1-F1146)</f>
        <v>4.5</v>
      </c>
      <c r="I1146" s="1" t="n">
        <f aca="false">MONTH(A1146)</f>
        <v>8</v>
      </c>
      <c r="J1146" s="57" t="n">
        <f aca="false">D1146*INDEX(Справочник!$E$5:$E$16,MATCH(C1146,Справочник!$A$5:$A$16,0))</f>
        <v>1.6</v>
      </c>
      <c r="K1146" s="57" t="n">
        <f aca="false">D1146*INDEX(Справочник!$F$5:$F$16,MATCH(C1146,Справочник!$A$5:$A$16,0))</f>
        <v>2.9</v>
      </c>
    </row>
    <row r="1147" customFormat="false" ht="15" hidden="false" customHeight="false" outlineLevel="0" collapsed="false">
      <c r="A1147" s="53" t="n">
        <v>45874</v>
      </c>
      <c r="B1147" s="54" t="s">
        <v>897</v>
      </c>
      <c r="C1147" s="54" t="s">
        <v>81</v>
      </c>
      <c r="D1147" s="54" t="n">
        <v>1</v>
      </c>
      <c r="E1147" s="55" t="n">
        <v>29.9</v>
      </c>
      <c r="F1147" s="56" t="n">
        <v>0.1</v>
      </c>
      <c r="G1147" s="57" t="n">
        <f aca="false">D1147*E1147</f>
        <v>29.9</v>
      </c>
      <c r="H1147" s="57" t="n">
        <f aca="false">G1147*(1-F1147)</f>
        <v>26.91</v>
      </c>
      <c r="I1147" s="1" t="n">
        <f aca="false">MONTH(A1147)</f>
        <v>8</v>
      </c>
      <c r="J1147" s="57" t="n">
        <f aca="false">D1147*INDEX(Справочник!$E$5:$E$16,MATCH(C1147,Справочник!$A$5:$A$16,0))</f>
        <v>14.8</v>
      </c>
      <c r="K1147" s="57" t="n">
        <f aca="false">D1147*INDEX(Справочник!$F$5:$F$16,MATCH(C1147,Справочник!$A$5:$A$16,0))</f>
        <v>2.4</v>
      </c>
    </row>
    <row r="1148" customFormat="false" ht="15" hidden="false" customHeight="false" outlineLevel="0" collapsed="false">
      <c r="A1148" s="53" t="n">
        <v>45874</v>
      </c>
      <c r="B1148" s="54" t="s">
        <v>897</v>
      </c>
      <c r="C1148" s="54" t="s">
        <v>91</v>
      </c>
      <c r="D1148" s="54" t="n">
        <v>1</v>
      </c>
      <c r="E1148" s="55" t="n">
        <v>28</v>
      </c>
      <c r="F1148" s="56" t="n">
        <v>0.2</v>
      </c>
      <c r="G1148" s="57" t="n">
        <f aca="false">D1148*E1148</f>
        <v>28</v>
      </c>
      <c r="H1148" s="57" t="n">
        <f aca="false">G1148*(1-F1148)</f>
        <v>22.4</v>
      </c>
      <c r="I1148" s="1" t="n">
        <f aca="false">MONTH(A1148)</f>
        <v>8</v>
      </c>
      <c r="J1148" s="57" t="n">
        <f aca="false">D1148*INDEX(Справочник!$E$5:$E$16,MATCH(C1148,Справочник!$A$5:$A$16,0))</f>
        <v>17.4</v>
      </c>
      <c r="K1148" s="57" t="n">
        <f aca="false">D1148*INDEX(Справочник!$F$5:$F$16,MATCH(C1148,Справочник!$A$5:$A$16,0))</f>
        <v>7.9</v>
      </c>
    </row>
    <row r="1149" customFormat="false" ht="15" hidden="false" customHeight="false" outlineLevel="0" collapsed="false">
      <c r="A1149" s="53" t="n">
        <v>45875</v>
      </c>
      <c r="B1149" s="54" t="s">
        <v>898</v>
      </c>
      <c r="C1149" s="54" t="s">
        <v>82</v>
      </c>
      <c r="D1149" s="54" t="n">
        <v>1</v>
      </c>
      <c r="E1149" s="55" t="n">
        <v>32</v>
      </c>
      <c r="F1149" s="56" t="n">
        <v>0</v>
      </c>
      <c r="G1149" s="57" t="n">
        <f aca="false">D1149*E1149</f>
        <v>32</v>
      </c>
      <c r="H1149" s="57" t="n">
        <f aca="false">G1149*(1-F1149)</f>
        <v>32</v>
      </c>
      <c r="I1149" s="1" t="n">
        <f aca="false">MONTH(A1149)</f>
        <v>8</v>
      </c>
      <c r="J1149" s="57" t="n">
        <f aca="false">D1149*INDEX(Справочник!$E$5:$E$16,MATCH(C1149,Справочник!$A$5:$A$16,0))</f>
        <v>16.5</v>
      </c>
      <c r="K1149" s="57" t="n">
        <f aca="false">D1149*INDEX(Справочник!$F$5:$F$16,MATCH(C1149,Справочник!$A$5:$A$16,0))</f>
        <v>2.4</v>
      </c>
    </row>
    <row r="1150" customFormat="false" ht="15" hidden="false" customHeight="false" outlineLevel="0" collapsed="false">
      <c r="A1150" s="53" t="n">
        <v>45875</v>
      </c>
      <c r="B1150" s="54" t="s">
        <v>898</v>
      </c>
      <c r="C1150" s="54" t="s">
        <v>84</v>
      </c>
      <c r="D1150" s="54" t="n">
        <v>3</v>
      </c>
      <c r="E1150" s="55" t="n">
        <v>10.5</v>
      </c>
      <c r="F1150" s="56" t="n">
        <v>0</v>
      </c>
      <c r="G1150" s="57" t="n">
        <f aca="false">D1150*E1150</f>
        <v>31.5</v>
      </c>
      <c r="H1150" s="57" t="n">
        <f aca="false">G1150*(1-F1150)</f>
        <v>31.5</v>
      </c>
      <c r="I1150" s="1" t="n">
        <f aca="false">MONTH(A1150)</f>
        <v>8</v>
      </c>
      <c r="J1150" s="57" t="n">
        <f aca="false">D1150*INDEX(Справочник!$E$5:$E$16,MATCH(C1150,Справочник!$A$5:$A$16,0))</f>
        <v>14.1</v>
      </c>
      <c r="K1150" s="57" t="n">
        <f aca="false">D1150*INDEX(Справочник!$F$5:$F$16,MATCH(C1150,Справочник!$A$5:$A$16,0))</f>
        <v>2.7</v>
      </c>
    </row>
    <row r="1151" customFormat="false" ht="15" hidden="false" customHeight="false" outlineLevel="0" collapsed="false">
      <c r="A1151" s="53" t="n">
        <v>45875</v>
      </c>
      <c r="B1151" s="54" t="s">
        <v>898</v>
      </c>
      <c r="C1151" s="54" t="s">
        <v>85</v>
      </c>
      <c r="D1151" s="54" t="n">
        <v>1</v>
      </c>
      <c r="E1151" s="55" t="n">
        <v>6.9</v>
      </c>
      <c r="F1151" s="56" t="n">
        <v>0.1</v>
      </c>
      <c r="G1151" s="57" t="n">
        <f aca="false">D1151*E1151</f>
        <v>6.9</v>
      </c>
      <c r="H1151" s="57" t="n">
        <f aca="false">G1151*(1-F1151)</f>
        <v>6.21</v>
      </c>
      <c r="I1151" s="1" t="n">
        <f aca="false">MONTH(A1151)</f>
        <v>8</v>
      </c>
      <c r="J1151" s="57" t="n">
        <f aca="false">D1151*INDEX(Справочник!$E$5:$E$16,MATCH(C1151,Справочник!$A$5:$A$16,0))</f>
        <v>2.3</v>
      </c>
      <c r="K1151" s="57" t="n">
        <f aca="false">D1151*INDEX(Справочник!$F$5:$F$16,MATCH(C1151,Справочник!$A$5:$A$16,0))</f>
        <v>0.7</v>
      </c>
    </row>
    <row r="1152" customFormat="false" ht="15" hidden="false" customHeight="false" outlineLevel="0" collapsed="false">
      <c r="A1152" s="53" t="n">
        <v>45875</v>
      </c>
      <c r="B1152" s="54" t="s">
        <v>899</v>
      </c>
      <c r="C1152" s="54" t="s">
        <v>81</v>
      </c>
      <c r="D1152" s="54" t="n">
        <v>1</v>
      </c>
      <c r="E1152" s="55" t="n">
        <v>29.9</v>
      </c>
      <c r="F1152" s="56" t="n">
        <v>0.1</v>
      </c>
      <c r="G1152" s="57" t="n">
        <f aca="false">D1152*E1152</f>
        <v>29.9</v>
      </c>
      <c r="H1152" s="57" t="n">
        <f aca="false">G1152*(1-F1152)</f>
        <v>26.91</v>
      </c>
      <c r="I1152" s="1" t="n">
        <f aca="false">MONTH(A1152)</f>
        <v>8</v>
      </c>
      <c r="J1152" s="57" t="n">
        <f aca="false">D1152*INDEX(Справочник!$E$5:$E$16,MATCH(C1152,Справочник!$A$5:$A$16,0))</f>
        <v>14.8</v>
      </c>
      <c r="K1152" s="57" t="n">
        <f aca="false">D1152*INDEX(Справочник!$F$5:$F$16,MATCH(C1152,Справочник!$A$5:$A$16,0))</f>
        <v>2.4</v>
      </c>
    </row>
    <row r="1153" customFormat="false" ht="15" hidden="false" customHeight="false" outlineLevel="0" collapsed="false">
      <c r="A1153" s="53" t="n">
        <v>45875</v>
      </c>
      <c r="B1153" s="54" t="s">
        <v>899</v>
      </c>
      <c r="C1153" s="54" t="s">
        <v>80</v>
      </c>
      <c r="D1153" s="54" t="n">
        <v>2</v>
      </c>
      <c r="E1153" s="55" t="n">
        <v>9.9</v>
      </c>
      <c r="F1153" s="56" t="n">
        <v>0</v>
      </c>
      <c r="G1153" s="57" t="n">
        <f aca="false">D1153*E1153</f>
        <v>19.8</v>
      </c>
      <c r="H1153" s="57" t="n">
        <f aca="false">G1153*(1-F1153)</f>
        <v>19.8</v>
      </c>
      <c r="I1153" s="1" t="n">
        <f aca="false">MONTH(A1153)</f>
        <v>8</v>
      </c>
      <c r="J1153" s="57" t="n">
        <f aca="false">D1153*INDEX(Справочник!$E$5:$E$16,MATCH(C1153,Справочник!$A$5:$A$16,0))</f>
        <v>8.4</v>
      </c>
      <c r="K1153" s="57" t="n">
        <f aca="false">D1153*INDEX(Справочник!$F$5:$F$16,MATCH(C1153,Справочник!$A$5:$A$16,0))</f>
        <v>1.8</v>
      </c>
    </row>
    <row r="1154" customFormat="false" ht="15" hidden="false" customHeight="false" outlineLevel="0" collapsed="false">
      <c r="A1154" s="53" t="n">
        <v>45875</v>
      </c>
      <c r="B1154" s="54" t="s">
        <v>900</v>
      </c>
      <c r="C1154" s="54" t="s">
        <v>80</v>
      </c>
      <c r="D1154" s="54" t="n">
        <v>1</v>
      </c>
      <c r="E1154" s="55" t="n">
        <v>9.9</v>
      </c>
      <c r="F1154" s="56" t="n">
        <v>0</v>
      </c>
      <c r="G1154" s="57" t="n">
        <f aca="false">D1154*E1154</f>
        <v>9.9</v>
      </c>
      <c r="H1154" s="57" t="n">
        <f aca="false">G1154*(1-F1154)</f>
        <v>9.9</v>
      </c>
      <c r="I1154" s="1" t="n">
        <f aca="false">MONTH(A1154)</f>
        <v>8</v>
      </c>
      <c r="J1154" s="57" t="n">
        <f aca="false">D1154*INDEX(Справочник!$E$5:$E$16,MATCH(C1154,Справочник!$A$5:$A$16,0))</f>
        <v>4.2</v>
      </c>
      <c r="K1154" s="57" t="n">
        <f aca="false">D1154*INDEX(Справочник!$F$5:$F$16,MATCH(C1154,Справочник!$A$5:$A$16,0))</f>
        <v>0.9</v>
      </c>
    </row>
    <row r="1155" customFormat="false" ht="15" hidden="false" customHeight="false" outlineLevel="0" collapsed="false">
      <c r="A1155" s="53" t="n">
        <v>45875</v>
      </c>
      <c r="B1155" s="54" t="s">
        <v>900</v>
      </c>
      <c r="C1155" s="54" t="s">
        <v>83</v>
      </c>
      <c r="D1155" s="54" t="n">
        <v>1</v>
      </c>
      <c r="E1155" s="55" t="n">
        <v>11.5</v>
      </c>
      <c r="F1155" s="56" t="n">
        <v>0</v>
      </c>
      <c r="G1155" s="57" t="n">
        <f aca="false">D1155*E1155</f>
        <v>11.5</v>
      </c>
      <c r="H1155" s="57" t="n">
        <f aca="false">G1155*(1-F1155)</f>
        <v>11.5</v>
      </c>
      <c r="I1155" s="1" t="n">
        <f aca="false">MONTH(A1155)</f>
        <v>8</v>
      </c>
      <c r="J1155" s="57" t="n">
        <f aca="false">D1155*INDEX(Справочник!$E$5:$E$16,MATCH(C1155,Справочник!$A$5:$A$16,0))</f>
        <v>5.1</v>
      </c>
      <c r="K1155" s="57" t="n">
        <f aca="false">D1155*INDEX(Справочник!$F$5:$F$16,MATCH(C1155,Справочник!$A$5:$A$16,0))</f>
        <v>0.9</v>
      </c>
    </row>
    <row r="1156" customFormat="false" ht="15" hidden="false" customHeight="false" outlineLevel="0" collapsed="false">
      <c r="A1156" s="53" t="n">
        <v>45875</v>
      </c>
      <c r="B1156" s="54" t="s">
        <v>900</v>
      </c>
      <c r="C1156" s="54" t="s">
        <v>81</v>
      </c>
      <c r="D1156" s="54" t="n">
        <v>1</v>
      </c>
      <c r="E1156" s="55" t="n">
        <v>29.9</v>
      </c>
      <c r="F1156" s="56" t="n">
        <v>0.1</v>
      </c>
      <c r="G1156" s="57" t="n">
        <f aca="false">D1156*E1156</f>
        <v>29.9</v>
      </c>
      <c r="H1156" s="57" t="n">
        <f aca="false">G1156*(1-F1156)</f>
        <v>26.91</v>
      </c>
      <c r="I1156" s="1" t="n">
        <f aca="false">MONTH(A1156)</f>
        <v>8</v>
      </c>
      <c r="J1156" s="57" t="n">
        <f aca="false">D1156*INDEX(Справочник!$E$5:$E$16,MATCH(C1156,Справочник!$A$5:$A$16,0))</f>
        <v>14.8</v>
      </c>
      <c r="K1156" s="57" t="n">
        <f aca="false">D1156*INDEX(Справочник!$F$5:$F$16,MATCH(C1156,Справочник!$A$5:$A$16,0))</f>
        <v>2.4</v>
      </c>
    </row>
    <row r="1157" customFormat="false" ht="15" hidden="false" customHeight="false" outlineLevel="0" collapsed="false">
      <c r="A1157" s="53" t="n">
        <v>45875</v>
      </c>
      <c r="B1157" s="54" t="s">
        <v>901</v>
      </c>
      <c r="C1157" s="54" t="s">
        <v>90</v>
      </c>
      <c r="D1157" s="54" t="n">
        <v>2</v>
      </c>
      <c r="E1157" s="55" t="n">
        <v>4.5</v>
      </c>
      <c r="F1157" s="56" t="n">
        <v>0</v>
      </c>
      <c r="G1157" s="57" t="n">
        <f aca="false">D1157*E1157</f>
        <v>9</v>
      </c>
      <c r="H1157" s="57" t="n">
        <f aca="false">G1157*(1-F1157)</f>
        <v>9</v>
      </c>
      <c r="I1157" s="1" t="n">
        <f aca="false">MONTH(A1157)</f>
        <v>8</v>
      </c>
      <c r="J1157" s="57" t="n">
        <f aca="false">D1157*INDEX(Справочник!$E$5:$E$16,MATCH(C1157,Справочник!$A$5:$A$16,0))</f>
        <v>3.2</v>
      </c>
      <c r="K1157" s="57" t="n">
        <f aca="false">D1157*INDEX(Справочник!$F$5:$F$16,MATCH(C1157,Справочник!$A$5:$A$16,0))</f>
        <v>5.8</v>
      </c>
    </row>
    <row r="1158" customFormat="false" ht="15" hidden="false" customHeight="false" outlineLevel="0" collapsed="false">
      <c r="A1158" s="53" t="n">
        <v>45875</v>
      </c>
      <c r="B1158" s="54" t="s">
        <v>901</v>
      </c>
      <c r="C1158" s="54" t="s">
        <v>86</v>
      </c>
      <c r="D1158" s="54" t="n">
        <v>1</v>
      </c>
      <c r="E1158" s="55" t="n">
        <v>7.5</v>
      </c>
      <c r="F1158" s="56" t="n">
        <v>0</v>
      </c>
      <c r="G1158" s="57" t="n">
        <f aca="false">D1158*E1158</f>
        <v>7.5</v>
      </c>
      <c r="H1158" s="57" t="n">
        <f aca="false">G1158*(1-F1158)</f>
        <v>7.5</v>
      </c>
      <c r="I1158" s="1" t="n">
        <f aca="false">MONTH(A1158)</f>
        <v>8</v>
      </c>
      <c r="J1158" s="57" t="n">
        <f aca="false">D1158*INDEX(Справочник!$E$5:$E$16,MATCH(C1158,Справочник!$A$5:$A$16,0))</f>
        <v>2.6</v>
      </c>
      <c r="K1158" s="57" t="n">
        <f aca="false">D1158*INDEX(Справочник!$F$5:$F$16,MATCH(C1158,Справочник!$A$5:$A$16,0))</f>
        <v>0.7</v>
      </c>
    </row>
    <row r="1159" customFormat="false" ht="15" hidden="false" customHeight="false" outlineLevel="0" collapsed="false">
      <c r="A1159" s="53" t="n">
        <v>45875</v>
      </c>
      <c r="B1159" s="54" t="s">
        <v>901</v>
      </c>
      <c r="C1159" s="54" t="s">
        <v>87</v>
      </c>
      <c r="D1159" s="54" t="n">
        <v>1</v>
      </c>
      <c r="E1159" s="55" t="n">
        <v>5.9</v>
      </c>
      <c r="F1159" s="56" t="n">
        <v>0</v>
      </c>
      <c r="G1159" s="57" t="n">
        <f aca="false">D1159*E1159</f>
        <v>5.9</v>
      </c>
      <c r="H1159" s="57" t="n">
        <f aca="false">G1159*(1-F1159)</f>
        <v>5.9</v>
      </c>
      <c r="I1159" s="1" t="n">
        <f aca="false">MONTH(A1159)</f>
        <v>8</v>
      </c>
      <c r="J1159" s="57" t="n">
        <f aca="false">D1159*INDEX(Справочник!$E$5:$E$16,MATCH(C1159,Справочник!$A$5:$A$16,0))</f>
        <v>1.9</v>
      </c>
      <c r="K1159" s="57" t="n">
        <f aca="false">D1159*INDEX(Справочник!$F$5:$F$16,MATCH(C1159,Справочник!$A$5:$A$16,0))</f>
        <v>0.7</v>
      </c>
    </row>
    <row r="1160" customFormat="false" ht="15" hidden="false" customHeight="false" outlineLevel="0" collapsed="false">
      <c r="A1160" s="53" t="n">
        <v>45876</v>
      </c>
      <c r="B1160" s="54" t="s">
        <v>902</v>
      </c>
      <c r="C1160" s="54" t="s">
        <v>85</v>
      </c>
      <c r="D1160" s="54" t="n">
        <v>2</v>
      </c>
      <c r="E1160" s="55" t="n">
        <v>6.9</v>
      </c>
      <c r="F1160" s="56" t="n">
        <v>0</v>
      </c>
      <c r="G1160" s="57" t="n">
        <f aca="false">D1160*E1160</f>
        <v>13.8</v>
      </c>
      <c r="H1160" s="57" t="n">
        <f aca="false">G1160*(1-F1160)</f>
        <v>13.8</v>
      </c>
      <c r="I1160" s="1" t="n">
        <f aca="false">MONTH(A1160)</f>
        <v>8</v>
      </c>
      <c r="J1160" s="57" t="n">
        <f aca="false">D1160*INDEX(Справочник!$E$5:$E$16,MATCH(C1160,Справочник!$A$5:$A$16,0))</f>
        <v>4.6</v>
      </c>
      <c r="K1160" s="57" t="n">
        <f aca="false">D1160*INDEX(Справочник!$F$5:$F$16,MATCH(C1160,Справочник!$A$5:$A$16,0))</f>
        <v>1.4</v>
      </c>
    </row>
    <row r="1161" customFormat="false" ht="15" hidden="false" customHeight="false" outlineLevel="0" collapsed="false">
      <c r="A1161" s="53" t="n">
        <v>45876</v>
      </c>
      <c r="B1161" s="54" t="s">
        <v>903</v>
      </c>
      <c r="C1161" s="54" t="s">
        <v>83</v>
      </c>
      <c r="D1161" s="54" t="n">
        <v>3</v>
      </c>
      <c r="E1161" s="55" t="n">
        <v>11.5</v>
      </c>
      <c r="F1161" s="56" t="n">
        <v>0</v>
      </c>
      <c r="G1161" s="57" t="n">
        <f aca="false">D1161*E1161</f>
        <v>34.5</v>
      </c>
      <c r="H1161" s="57" t="n">
        <f aca="false">G1161*(1-F1161)</f>
        <v>34.5</v>
      </c>
      <c r="I1161" s="1" t="n">
        <f aca="false">MONTH(A1161)</f>
        <v>8</v>
      </c>
      <c r="J1161" s="57" t="n">
        <f aca="false">D1161*INDEX(Справочник!$E$5:$E$16,MATCH(C1161,Справочник!$A$5:$A$16,0))</f>
        <v>15.3</v>
      </c>
      <c r="K1161" s="57" t="n">
        <f aca="false">D1161*INDEX(Справочник!$F$5:$F$16,MATCH(C1161,Справочник!$A$5:$A$16,0))</f>
        <v>2.7</v>
      </c>
    </row>
    <row r="1162" customFormat="false" ht="15" hidden="false" customHeight="false" outlineLevel="0" collapsed="false">
      <c r="A1162" s="53" t="n">
        <v>45877</v>
      </c>
      <c r="B1162" s="54" t="s">
        <v>904</v>
      </c>
      <c r="C1162" s="54" t="s">
        <v>80</v>
      </c>
      <c r="D1162" s="54" t="n">
        <v>1</v>
      </c>
      <c r="E1162" s="55" t="n">
        <v>9.9</v>
      </c>
      <c r="F1162" s="56" t="n">
        <v>0</v>
      </c>
      <c r="G1162" s="57" t="n">
        <f aca="false">D1162*E1162</f>
        <v>9.9</v>
      </c>
      <c r="H1162" s="57" t="n">
        <f aca="false">G1162*(1-F1162)</f>
        <v>9.9</v>
      </c>
      <c r="I1162" s="1" t="n">
        <f aca="false">MONTH(A1162)</f>
        <v>8</v>
      </c>
      <c r="J1162" s="57" t="n">
        <f aca="false">D1162*INDEX(Справочник!$E$5:$E$16,MATCH(C1162,Справочник!$A$5:$A$16,0))</f>
        <v>4.2</v>
      </c>
      <c r="K1162" s="57" t="n">
        <f aca="false">D1162*INDEX(Справочник!$F$5:$F$16,MATCH(C1162,Справочник!$A$5:$A$16,0))</f>
        <v>0.9</v>
      </c>
    </row>
    <row r="1163" customFormat="false" ht="15" hidden="false" customHeight="false" outlineLevel="0" collapsed="false">
      <c r="A1163" s="53" t="n">
        <v>45877</v>
      </c>
      <c r="B1163" s="54" t="s">
        <v>904</v>
      </c>
      <c r="C1163" s="54" t="s">
        <v>82</v>
      </c>
      <c r="D1163" s="54" t="n">
        <v>1</v>
      </c>
      <c r="E1163" s="55" t="n">
        <v>32</v>
      </c>
      <c r="F1163" s="56" t="n">
        <v>0</v>
      </c>
      <c r="G1163" s="57" t="n">
        <f aca="false">D1163*E1163</f>
        <v>32</v>
      </c>
      <c r="H1163" s="57" t="n">
        <f aca="false">G1163*(1-F1163)</f>
        <v>32</v>
      </c>
      <c r="I1163" s="1" t="n">
        <f aca="false">MONTH(A1163)</f>
        <v>8</v>
      </c>
      <c r="J1163" s="57" t="n">
        <f aca="false">D1163*INDEX(Справочник!$E$5:$E$16,MATCH(C1163,Справочник!$A$5:$A$16,0))</f>
        <v>16.5</v>
      </c>
      <c r="K1163" s="57" t="n">
        <f aca="false">D1163*INDEX(Справочник!$F$5:$F$16,MATCH(C1163,Справочник!$A$5:$A$16,0))</f>
        <v>2.4</v>
      </c>
    </row>
    <row r="1164" customFormat="false" ht="15" hidden="false" customHeight="false" outlineLevel="0" collapsed="false">
      <c r="A1164" s="53" t="n">
        <v>45877</v>
      </c>
      <c r="B1164" s="54" t="s">
        <v>904</v>
      </c>
      <c r="C1164" s="54" t="s">
        <v>86</v>
      </c>
      <c r="D1164" s="54" t="n">
        <v>2</v>
      </c>
      <c r="E1164" s="55" t="n">
        <v>7.5</v>
      </c>
      <c r="F1164" s="56" t="n">
        <v>0</v>
      </c>
      <c r="G1164" s="57" t="n">
        <f aca="false">D1164*E1164</f>
        <v>15</v>
      </c>
      <c r="H1164" s="57" t="n">
        <f aca="false">G1164*(1-F1164)</f>
        <v>15</v>
      </c>
      <c r="I1164" s="1" t="n">
        <f aca="false">MONTH(A1164)</f>
        <v>8</v>
      </c>
      <c r="J1164" s="57" t="n">
        <f aca="false">D1164*INDEX(Справочник!$E$5:$E$16,MATCH(C1164,Справочник!$A$5:$A$16,0))</f>
        <v>5.2</v>
      </c>
      <c r="K1164" s="57" t="n">
        <f aca="false">D1164*INDEX(Справочник!$F$5:$F$16,MATCH(C1164,Справочник!$A$5:$A$16,0))</f>
        <v>1.4</v>
      </c>
    </row>
    <row r="1165" customFormat="false" ht="15" hidden="false" customHeight="false" outlineLevel="0" collapsed="false">
      <c r="A1165" s="53" t="n">
        <v>45877</v>
      </c>
      <c r="B1165" s="54" t="s">
        <v>905</v>
      </c>
      <c r="C1165" s="54" t="s">
        <v>89</v>
      </c>
      <c r="D1165" s="54" t="n">
        <v>1</v>
      </c>
      <c r="E1165" s="55" t="n">
        <v>24</v>
      </c>
      <c r="F1165" s="56" t="n">
        <v>0</v>
      </c>
      <c r="G1165" s="57" t="n">
        <f aca="false">D1165*E1165</f>
        <v>24</v>
      </c>
      <c r="H1165" s="57" t="n">
        <f aca="false">G1165*(1-F1165)</f>
        <v>24</v>
      </c>
      <c r="I1165" s="1" t="n">
        <f aca="false">MONTH(A1165)</f>
        <v>8</v>
      </c>
      <c r="J1165" s="57" t="n">
        <f aca="false">D1165*INDEX(Справочник!$E$5:$E$16,MATCH(C1165,Справочник!$A$5:$A$16,0))</f>
        <v>13.5</v>
      </c>
      <c r="K1165" s="57" t="n">
        <f aca="false">D1165*INDEX(Справочник!$F$5:$F$16,MATCH(C1165,Справочник!$A$5:$A$16,0))</f>
        <v>3.8</v>
      </c>
    </row>
    <row r="1166" customFormat="false" ht="15" hidden="false" customHeight="false" outlineLevel="0" collapsed="false">
      <c r="A1166" s="53" t="n">
        <v>45877</v>
      </c>
      <c r="B1166" s="54" t="s">
        <v>905</v>
      </c>
      <c r="C1166" s="54" t="s">
        <v>84</v>
      </c>
      <c r="D1166" s="54" t="n">
        <v>2</v>
      </c>
      <c r="E1166" s="55" t="n">
        <v>10.5</v>
      </c>
      <c r="F1166" s="56" t="n">
        <v>0</v>
      </c>
      <c r="G1166" s="57" t="n">
        <f aca="false">D1166*E1166</f>
        <v>21</v>
      </c>
      <c r="H1166" s="57" t="n">
        <f aca="false">G1166*(1-F1166)</f>
        <v>21</v>
      </c>
      <c r="I1166" s="1" t="n">
        <f aca="false">MONTH(A1166)</f>
        <v>8</v>
      </c>
      <c r="J1166" s="57" t="n">
        <f aca="false">D1166*INDEX(Справочник!$E$5:$E$16,MATCH(C1166,Справочник!$A$5:$A$16,0))</f>
        <v>9.4</v>
      </c>
      <c r="K1166" s="57" t="n">
        <f aca="false">D1166*INDEX(Справочник!$F$5:$F$16,MATCH(C1166,Справочник!$A$5:$A$16,0))</f>
        <v>1.8</v>
      </c>
    </row>
    <row r="1167" customFormat="false" ht="15" hidden="false" customHeight="false" outlineLevel="0" collapsed="false">
      <c r="A1167" s="53" t="n">
        <v>45877</v>
      </c>
      <c r="B1167" s="54" t="s">
        <v>905</v>
      </c>
      <c r="C1167" s="54" t="s">
        <v>82</v>
      </c>
      <c r="D1167" s="54" t="n">
        <v>1</v>
      </c>
      <c r="E1167" s="55" t="n">
        <v>32</v>
      </c>
      <c r="F1167" s="56" t="n">
        <v>0</v>
      </c>
      <c r="G1167" s="57" t="n">
        <f aca="false">D1167*E1167</f>
        <v>32</v>
      </c>
      <c r="H1167" s="57" t="n">
        <f aca="false">G1167*(1-F1167)</f>
        <v>32</v>
      </c>
      <c r="I1167" s="1" t="n">
        <f aca="false">MONTH(A1167)</f>
        <v>8</v>
      </c>
      <c r="J1167" s="57" t="n">
        <f aca="false">D1167*INDEX(Справочник!$E$5:$E$16,MATCH(C1167,Справочник!$A$5:$A$16,0))</f>
        <v>16.5</v>
      </c>
      <c r="K1167" s="57" t="n">
        <f aca="false">D1167*INDEX(Справочник!$F$5:$F$16,MATCH(C1167,Справочник!$A$5:$A$16,0))</f>
        <v>2.4</v>
      </c>
    </row>
    <row r="1168" customFormat="false" ht="15" hidden="false" customHeight="false" outlineLevel="0" collapsed="false">
      <c r="A1168" s="53" t="n">
        <v>45877</v>
      </c>
      <c r="B1168" s="54" t="s">
        <v>906</v>
      </c>
      <c r="C1168" s="54" t="s">
        <v>80</v>
      </c>
      <c r="D1168" s="54" t="n">
        <v>1</v>
      </c>
      <c r="E1168" s="55" t="n">
        <v>9.9</v>
      </c>
      <c r="F1168" s="56" t="n">
        <v>0</v>
      </c>
      <c r="G1168" s="57" t="n">
        <f aca="false">D1168*E1168</f>
        <v>9.9</v>
      </c>
      <c r="H1168" s="57" t="n">
        <f aca="false">G1168*(1-F1168)</f>
        <v>9.9</v>
      </c>
      <c r="I1168" s="1" t="n">
        <f aca="false">MONTH(A1168)</f>
        <v>8</v>
      </c>
      <c r="J1168" s="57" t="n">
        <f aca="false">D1168*INDEX(Справочник!$E$5:$E$16,MATCH(C1168,Справочник!$A$5:$A$16,0))</f>
        <v>4.2</v>
      </c>
      <c r="K1168" s="57" t="n">
        <f aca="false">D1168*INDEX(Справочник!$F$5:$F$16,MATCH(C1168,Справочник!$A$5:$A$16,0))</f>
        <v>0.9</v>
      </c>
    </row>
    <row r="1169" customFormat="false" ht="15" hidden="false" customHeight="false" outlineLevel="0" collapsed="false">
      <c r="A1169" s="53" t="n">
        <v>45877</v>
      </c>
      <c r="B1169" s="54" t="s">
        <v>907</v>
      </c>
      <c r="C1169" s="54" t="s">
        <v>85</v>
      </c>
      <c r="D1169" s="54" t="n">
        <v>3</v>
      </c>
      <c r="E1169" s="55" t="n">
        <v>6.9</v>
      </c>
      <c r="F1169" s="56" t="n">
        <v>0.1</v>
      </c>
      <c r="G1169" s="57" t="n">
        <f aca="false">D1169*E1169</f>
        <v>20.7</v>
      </c>
      <c r="H1169" s="57" t="n">
        <f aca="false">G1169*(1-F1169)</f>
        <v>18.63</v>
      </c>
      <c r="I1169" s="1" t="n">
        <f aca="false">MONTH(A1169)</f>
        <v>8</v>
      </c>
      <c r="J1169" s="57" t="n">
        <f aca="false">D1169*INDEX(Справочник!$E$5:$E$16,MATCH(C1169,Справочник!$A$5:$A$16,0))</f>
        <v>6.9</v>
      </c>
      <c r="K1169" s="57" t="n">
        <f aca="false">D1169*INDEX(Справочник!$F$5:$F$16,MATCH(C1169,Справочник!$A$5:$A$16,0))</f>
        <v>2.1</v>
      </c>
    </row>
    <row r="1170" customFormat="false" ht="15" hidden="false" customHeight="false" outlineLevel="0" collapsed="false">
      <c r="A1170" s="53" t="n">
        <v>45877</v>
      </c>
      <c r="B1170" s="54" t="s">
        <v>907</v>
      </c>
      <c r="C1170" s="54" t="s">
        <v>80</v>
      </c>
      <c r="D1170" s="54" t="n">
        <v>1</v>
      </c>
      <c r="E1170" s="55" t="n">
        <v>9.9</v>
      </c>
      <c r="F1170" s="56" t="n">
        <v>0</v>
      </c>
      <c r="G1170" s="57" t="n">
        <f aca="false">D1170*E1170</f>
        <v>9.9</v>
      </c>
      <c r="H1170" s="57" t="n">
        <f aca="false">G1170*(1-F1170)</f>
        <v>9.9</v>
      </c>
      <c r="I1170" s="1" t="n">
        <f aca="false">MONTH(A1170)</f>
        <v>8</v>
      </c>
      <c r="J1170" s="57" t="n">
        <f aca="false">D1170*INDEX(Справочник!$E$5:$E$16,MATCH(C1170,Справочник!$A$5:$A$16,0))</f>
        <v>4.2</v>
      </c>
      <c r="K1170" s="57" t="n">
        <f aca="false">D1170*INDEX(Справочник!$F$5:$F$16,MATCH(C1170,Справочник!$A$5:$A$16,0))</f>
        <v>0.9</v>
      </c>
    </row>
    <row r="1171" customFormat="false" ht="15" hidden="false" customHeight="false" outlineLevel="0" collapsed="false">
      <c r="A1171" s="53" t="n">
        <v>45877</v>
      </c>
      <c r="B1171" s="54" t="s">
        <v>908</v>
      </c>
      <c r="C1171" s="54" t="s">
        <v>88</v>
      </c>
      <c r="D1171" s="54" t="n">
        <v>1</v>
      </c>
      <c r="E1171" s="55" t="n">
        <v>39</v>
      </c>
      <c r="F1171" s="56" t="n">
        <v>0.1</v>
      </c>
      <c r="G1171" s="57" t="n">
        <f aca="false">D1171*E1171</f>
        <v>39</v>
      </c>
      <c r="H1171" s="57" t="n">
        <f aca="false">G1171*(1-F1171)</f>
        <v>35.1</v>
      </c>
      <c r="I1171" s="1" t="n">
        <f aca="false">MONTH(A1171)</f>
        <v>8</v>
      </c>
      <c r="J1171" s="57" t="n">
        <f aca="false">D1171*INDEX(Справочник!$E$5:$E$16,MATCH(C1171,Справочник!$A$5:$A$16,0))</f>
        <v>24</v>
      </c>
      <c r="K1171" s="57" t="n">
        <f aca="false">D1171*INDEX(Справочник!$F$5:$F$16,MATCH(C1171,Справочник!$A$5:$A$16,0))</f>
        <v>4.2</v>
      </c>
    </row>
    <row r="1172" customFormat="false" ht="15" hidden="false" customHeight="false" outlineLevel="0" collapsed="false">
      <c r="A1172" s="53" t="n">
        <v>45877</v>
      </c>
      <c r="B1172" s="54" t="s">
        <v>909</v>
      </c>
      <c r="C1172" s="54" t="s">
        <v>81</v>
      </c>
      <c r="D1172" s="54" t="n">
        <v>1</v>
      </c>
      <c r="E1172" s="55" t="n">
        <v>29.9</v>
      </c>
      <c r="F1172" s="56" t="n">
        <v>0.1</v>
      </c>
      <c r="G1172" s="57" t="n">
        <f aca="false">D1172*E1172</f>
        <v>29.9</v>
      </c>
      <c r="H1172" s="57" t="n">
        <f aca="false">G1172*(1-F1172)</f>
        <v>26.91</v>
      </c>
      <c r="I1172" s="1" t="n">
        <f aca="false">MONTH(A1172)</f>
        <v>8</v>
      </c>
      <c r="J1172" s="57" t="n">
        <f aca="false">D1172*INDEX(Справочник!$E$5:$E$16,MATCH(C1172,Справочник!$A$5:$A$16,0))</f>
        <v>14.8</v>
      </c>
      <c r="K1172" s="57" t="n">
        <f aca="false">D1172*INDEX(Справочник!$F$5:$F$16,MATCH(C1172,Справочник!$A$5:$A$16,0))</f>
        <v>2.4</v>
      </c>
    </row>
    <row r="1173" customFormat="false" ht="15" hidden="false" customHeight="false" outlineLevel="0" collapsed="false">
      <c r="A1173" s="53" t="n">
        <v>45877</v>
      </c>
      <c r="B1173" s="54" t="s">
        <v>910</v>
      </c>
      <c r="C1173" s="54" t="s">
        <v>83</v>
      </c>
      <c r="D1173" s="54" t="n">
        <v>2</v>
      </c>
      <c r="E1173" s="55" t="n">
        <v>11.5</v>
      </c>
      <c r="F1173" s="56" t="n">
        <v>0.1</v>
      </c>
      <c r="G1173" s="57" t="n">
        <f aca="false">D1173*E1173</f>
        <v>23</v>
      </c>
      <c r="H1173" s="57" t="n">
        <f aca="false">G1173*(1-F1173)</f>
        <v>20.7</v>
      </c>
      <c r="I1173" s="1" t="n">
        <f aca="false">MONTH(A1173)</f>
        <v>8</v>
      </c>
      <c r="J1173" s="57" t="n">
        <f aca="false">D1173*INDEX(Справочник!$E$5:$E$16,MATCH(C1173,Справочник!$A$5:$A$16,0))</f>
        <v>10.2</v>
      </c>
      <c r="K1173" s="57" t="n">
        <f aca="false">D1173*INDEX(Справочник!$F$5:$F$16,MATCH(C1173,Справочник!$A$5:$A$16,0))</f>
        <v>1.8</v>
      </c>
    </row>
    <row r="1174" customFormat="false" ht="15" hidden="false" customHeight="false" outlineLevel="0" collapsed="false">
      <c r="A1174" s="53" t="n">
        <v>45877</v>
      </c>
      <c r="B1174" s="54" t="s">
        <v>911</v>
      </c>
      <c r="C1174" s="54" t="s">
        <v>82</v>
      </c>
      <c r="D1174" s="54" t="n">
        <v>1</v>
      </c>
      <c r="E1174" s="55" t="n">
        <v>32</v>
      </c>
      <c r="F1174" s="56" t="n">
        <v>0</v>
      </c>
      <c r="G1174" s="57" t="n">
        <f aca="false">D1174*E1174</f>
        <v>32</v>
      </c>
      <c r="H1174" s="57" t="n">
        <f aca="false">G1174*(1-F1174)</f>
        <v>32</v>
      </c>
      <c r="I1174" s="1" t="n">
        <f aca="false">MONTH(A1174)</f>
        <v>8</v>
      </c>
      <c r="J1174" s="57" t="n">
        <f aca="false">D1174*INDEX(Справочник!$E$5:$E$16,MATCH(C1174,Справочник!$A$5:$A$16,0))</f>
        <v>16.5</v>
      </c>
      <c r="K1174" s="57" t="n">
        <f aca="false">D1174*INDEX(Справочник!$F$5:$F$16,MATCH(C1174,Справочник!$A$5:$A$16,0))</f>
        <v>2.4</v>
      </c>
    </row>
    <row r="1175" customFormat="false" ht="15" hidden="false" customHeight="false" outlineLevel="0" collapsed="false">
      <c r="A1175" s="53" t="n">
        <v>45878</v>
      </c>
      <c r="B1175" s="54" t="s">
        <v>912</v>
      </c>
      <c r="C1175" s="54" t="s">
        <v>85</v>
      </c>
      <c r="D1175" s="54" t="n">
        <v>2</v>
      </c>
      <c r="E1175" s="55" t="n">
        <v>6.9</v>
      </c>
      <c r="F1175" s="56" t="n">
        <v>0.1</v>
      </c>
      <c r="G1175" s="57" t="n">
        <f aca="false">D1175*E1175</f>
        <v>13.8</v>
      </c>
      <c r="H1175" s="57" t="n">
        <f aca="false">G1175*(1-F1175)</f>
        <v>12.42</v>
      </c>
      <c r="I1175" s="1" t="n">
        <f aca="false">MONTH(A1175)</f>
        <v>8</v>
      </c>
      <c r="J1175" s="57" t="n">
        <f aca="false">D1175*INDEX(Справочник!$E$5:$E$16,MATCH(C1175,Справочник!$A$5:$A$16,0))</f>
        <v>4.6</v>
      </c>
      <c r="K1175" s="57" t="n">
        <f aca="false">D1175*INDEX(Справочник!$F$5:$F$16,MATCH(C1175,Справочник!$A$5:$A$16,0))</f>
        <v>1.4</v>
      </c>
    </row>
    <row r="1176" customFormat="false" ht="15" hidden="false" customHeight="false" outlineLevel="0" collapsed="false">
      <c r="A1176" s="53" t="n">
        <v>45878</v>
      </c>
      <c r="B1176" s="54" t="s">
        <v>912</v>
      </c>
      <c r="C1176" s="54" t="s">
        <v>89</v>
      </c>
      <c r="D1176" s="54" t="n">
        <v>1</v>
      </c>
      <c r="E1176" s="55" t="n">
        <v>24</v>
      </c>
      <c r="F1176" s="56" t="n">
        <v>0</v>
      </c>
      <c r="G1176" s="57" t="n">
        <f aca="false">D1176*E1176</f>
        <v>24</v>
      </c>
      <c r="H1176" s="57" t="n">
        <f aca="false">G1176*(1-F1176)</f>
        <v>24</v>
      </c>
      <c r="I1176" s="1" t="n">
        <f aca="false">MONTH(A1176)</f>
        <v>8</v>
      </c>
      <c r="J1176" s="57" t="n">
        <f aca="false">D1176*INDEX(Справочник!$E$5:$E$16,MATCH(C1176,Справочник!$A$5:$A$16,0))</f>
        <v>13.5</v>
      </c>
      <c r="K1176" s="57" t="n">
        <f aca="false">D1176*INDEX(Справочник!$F$5:$F$16,MATCH(C1176,Справочник!$A$5:$A$16,0))</f>
        <v>3.8</v>
      </c>
    </row>
    <row r="1177" customFormat="false" ht="15" hidden="false" customHeight="false" outlineLevel="0" collapsed="false">
      <c r="A1177" s="53" t="n">
        <v>45878</v>
      </c>
      <c r="B1177" s="54" t="s">
        <v>913</v>
      </c>
      <c r="C1177" s="54" t="s">
        <v>84</v>
      </c>
      <c r="D1177" s="54" t="n">
        <v>2</v>
      </c>
      <c r="E1177" s="55" t="n">
        <v>10.5</v>
      </c>
      <c r="F1177" s="56" t="n">
        <v>0</v>
      </c>
      <c r="G1177" s="57" t="n">
        <f aca="false">D1177*E1177</f>
        <v>21</v>
      </c>
      <c r="H1177" s="57" t="n">
        <f aca="false">G1177*(1-F1177)</f>
        <v>21</v>
      </c>
      <c r="I1177" s="1" t="n">
        <f aca="false">MONTH(A1177)</f>
        <v>8</v>
      </c>
      <c r="J1177" s="57" t="n">
        <f aca="false">D1177*INDEX(Справочник!$E$5:$E$16,MATCH(C1177,Справочник!$A$5:$A$16,0))</f>
        <v>9.4</v>
      </c>
      <c r="K1177" s="57" t="n">
        <f aca="false">D1177*INDEX(Справочник!$F$5:$F$16,MATCH(C1177,Справочник!$A$5:$A$16,0))</f>
        <v>1.8</v>
      </c>
    </row>
    <row r="1178" customFormat="false" ht="15" hidden="false" customHeight="false" outlineLevel="0" collapsed="false">
      <c r="A1178" s="53" t="n">
        <v>45878</v>
      </c>
      <c r="B1178" s="54" t="s">
        <v>913</v>
      </c>
      <c r="C1178" s="54" t="s">
        <v>80</v>
      </c>
      <c r="D1178" s="54" t="n">
        <v>1</v>
      </c>
      <c r="E1178" s="55" t="n">
        <v>9.9</v>
      </c>
      <c r="F1178" s="56" t="n">
        <v>0.1</v>
      </c>
      <c r="G1178" s="57" t="n">
        <f aca="false">D1178*E1178</f>
        <v>9.9</v>
      </c>
      <c r="H1178" s="57" t="n">
        <f aca="false">G1178*(1-F1178)</f>
        <v>8.91</v>
      </c>
      <c r="I1178" s="1" t="n">
        <f aca="false">MONTH(A1178)</f>
        <v>8</v>
      </c>
      <c r="J1178" s="57" t="n">
        <f aca="false">D1178*INDEX(Справочник!$E$5:$E$16,MATCH(C1178,Справочник!$A$5:$A$16,0))</f>
        <v>4.2</v>
      </c>
      <c r="K1178" s="57" t="n">
        <f aca="false">D1178*INDEX(Справочник!$F$5:$F$16,MATCH(C1178,Справочник!$A$5:$A$16,0))</f>
        <v>0.9</v>
      </c>
    </row>
    <row r="1179" customFormat="false" ht="15" hidden="false" customHeight="false" outlineLevel="0" collapsed="false">
      <c r="A1179" s="53" t="n">
        <v>45878</v>
      </c>
      <c r="B1179" s="54" t="s">
        <v>913</v>
      </c>
      <c r="C1179" s="54" t="s">
        <v>90</v>
      </c>
      <c r="D1179" s="54" t="n">
        <v>3</v>
      </c>
      <c r="E1179" s="55" t="n">
        <v>4.5</v>
      </c>
      <c r="F1179" s="56" t="n">
        <v>0</v>
      </c>
      <c r="G1179" s="57" t="n">
        <f aca="false">D1179*E1179</f>
        <v>13.5</v>
      </c>
      <c r="H1179" s="57" t="n">
        <f aca="false">G1179*(1-F1179)</f>
        <v>13.5</v>
      </c>
      <c r="I1179" s="1" t="n">
        <f aca="false">MONTH(A1179)</f>
        <v>8</v>
      </c>
      <c r="J1179" s="57" t="n">
        <f aca="false">D1179*INDEX(Справочник!$E$5:$E$16,MATCH(C1179,Справочник!$A$5:$A$16,0))</f>
        <v>4.8</v>
      </c>
      <c r="K1179" s="57" t="n">
        <f aca="false">D1179*INDEX(Справочник!$F$5:$F$16,MATCH(C1179,Справочник!$A$5:$A$16,0))</f>
        <v>8.7</v>
      </c>
    </row>
    <row r="1180" customFormat="false" ht="15" hidden="false" customHeight="false" outlineLevel="0" collapsed="false">
      <c r="A1180" s="53" t="n">
        <v>45878</v>
      </c>
      <c r="B1180" s="54" t="s">
        <v>914</v>
      </c>
      <c r="C1180" s="54" t="s">
        <v>83</v>
      </c>
      <c r="D1180" s="54" t="n">
        <v>2</v>
      </c>
      <c r="E1180" s="55" t="n">
        <v>11.5</v>
      </c>
      <c r="F1180" s="56" t="n">
        <v>0.1</v>
      </c>
      <c r="G1180" s="57" t="n">
        <f aca="false">D1180*E1180</f>
        <v>23</v>
      </c>
      <c r="H1180" s="57" t="n">
        <f aca="false">G1180*(1-F1180)</f>
        <v>20.7</v>
      </c>
      <c r="I1180" s="1" t="n">
        <f aca="false">MONTH(A1180)</f>
        <v>8</v>
      </c>
      <c r="J1180" s="57" t="n">
        <f aca="false">D1180*INDEX(Справочник!$E$5:$E$16,MATCH(C1180,Справочник!$A$5:$A$16,0))</f>
        <v>10.2</v>
      </c>
      <c r="K1180" s="57" t="n">
        <f aca="false">D1180*INDEX(Справочник!$F$5:$F$16,MATCH(C1180,Справочник!$A$5:$A$16,0))</f>
        <v>1.8</v>
      </c>
    </row>
    <row r="1181" customFormat="false" ht="15" hidden="false" customHeight="false" outlineLevel="0" collapsed="false">
      <c r="A1181" s="53" t="n">
        <v>45879</v>
      </c>
      <c r="B1181" s="54" t="s">
        <v>915</v>
      </c>
      <c r="C1181" s="54" t="s">
        <v>83</v>
      </c>
      <c r="D1181" s="54" t="n">
        <v>2</v>
      </c>
      <c r="E1181" s="55" t="n">
        <v>11.5</v>
      </c>
      <c r="F1181" s="56" t="n">
        <v>0</v>
      </c>
      <c r="G1181" s="57" t="n">
        <f aca="false">D1181*E1181</f>
        <v>23</v>
      </c>
      <c r="H1181" s="57" t="n">
        <f aca="false">G1181*(1-F1181)</f>
        <v>23</v>
      </c>
      <c r="I1181" s="1" t="n">
        <f aca="false">MONTH(A1181)</f>
        <v>8</v>
      </c>
      <c r="J1181" s="57" t="n">
        <f aca="false">D1181*INDEX(Справочник!$E$5:$E$16,MATCH(C1181,Справочник!$A$5:$A$16,0))</f>
        <v>10.2</v>
      </c>
      <c r="K1181" s="57" t="n">
        <f aca="false">D1181*INDEX(Справочник!$F$5:$F$16,MATCH(C1181,Справочник!$A$5:$A$16,0))</f>
        <v>1.8</v>
      </c>
    </row>
    <row r="1182" customFormat="false" ht="15" hidden="false" customHeight="false" outlineLevel="0" collapsed="false">
      <c r="A1182" s="53" t="n">
        <v>45879</v>
      </c>
      <c r="B1182" s="54" t="s">
        <v>916</v>
      </c>
      <c r="C1182" s="54" t="s">
        <v>91</v>
      </c>
      <c r="D1182" s="54" t="n">
        <v>1</v>
      </c>
      <c r="E1182" s="55" t="n">
        <v>28</v>
      </c>
      <c r="F1182" s="56" t="n">
        <v>0.2</v>
      </c>
      <c r="G1182" s="57" t="n">
        <f aca="false">D1182*E1182</f>
        <v>28</v>
      </c>
      <c r="H1182" s="57" t="n">
        <f aca="false">G1182*(1-F1182)</f>
        <v>22.4</v>
      </c>
      <c r="I1182" s="1" t="n">
        <f aca="false">MONTH(A1182)</f>
        <v>8</v>
      </c>
      <c r="J1182" s="57" t="n">
        <f aca="false">D1182*INDEX(Справочник!$E$5:$E$16,MATCH(C1182,Справочник!$A$5:$A$16,0))</f>
        <v>17.4</v>
      </c>
      <c r="K1182" s="57" t="n">
        <f aca="false">D1182*INDEX(Справочник!$F$5:$F$16,MATCH(C1182,Справочник!$A$5:$A$16,0))</f>
        <v>7.9</v>
      </c>
    </row>
    <row r="1183" customFormat="false" ht="15" hidden="false" customHeight="false" outlineLevel="0" collapsed="false">
      <c r="A1183" s="53" t="n">
        <v>45879</v>
      </c>
      <c r="B1183" s="54" t="s">
        <v>916</v>
      </c>
      <c r="C1183" s="54" t="s">
        <v>84</v>
      </c>
      <c r="D1183" s="54" t="n">
        <v>1</v>
      </c>
      <c r="E1183" s="55" t="n">
        <v>10.5</v>
      </c>
      <c r="F1183" s="56" t="n">
        <v>0.1</v>
      </c>
      <c r="G1183" s="57" t="n">
        <f aca="false">D1183*E1183</f>
        <v>10.5</v>
      </c>
      <c r="H1183" s="57" t="n">
        <f aca="false">G1183*(1-F1183)</f>
        <v>9.45</v>
      </c>
      <c r="I1183" s="1" t="n">
        <f aca="false">MONTH(A1183)</f>
        <v>8</v>
      </c>
      <c r="J1183" s="57" t="n">
        <f aca="false">D1183*INDEX(Справочник!$E$5:$E$16,MATCH(C1183,Справочник!$A$5:$A$16,0))</f>
        <v>4.7</v>
      </c>
      <c r="K1183" s="57" t="n">
        <f aca="false">D1183*INDEX(Справочник!$F$5:$F$16,MATCH(C1183,Справочник!$A$5:$A$16,0))</f>
        <v>0.9</v>
      </c>
    </row>
    <row r="1184" customFormat="false" ht="15" hidden="false" customHeight="false" outlineLevel="0" collapsed="false">
      <c r="A1184" s="53" t="n">
        <v>45879</v>
      </c>
      <c r="B1184" s="54" t="s">
        <v>916</v>
      </c>
      <c r="C1184" s="54" t="s">
        <v>85</v>
      </c>
      <c r="D1184" s="54" t="n">
        <v>2</v>
      </c>
      <c r="E1184" s="55" t="n">
        <v>6.9</v>
      </c>
      <c r="F1184" s="56" t="n">
        <v>0</v>
      </c>
      <c r="G1184" s="57" t="n">
        <f aca="false">D1184*E1184</f>
        <v>13.8</v>
      </c>
      <c r="H1184" s="57" t="n">
        <f aca="false">G1184*(1-F1184)</f>
        <v>13.8</v>
      </c>
      <c r="I1184" s="1" t="n">
        <f aca="false">MONTH(A1184)</f>
        <v>8</v>
      </c>
      <c r="J1184" s="57" t="n">
        <f aca="false">D1184*INDEX(Справочник!$E$5:$E$16,MATCH(C1184,Справочник!$A$5:$A$16,0))</f>
        <v>4.6</v>
      </c>
      <c r="K1184" s="57" t="n">
        <f aca="false">D1184*INDEX(Справочник!$F$5:$F$16,MATCH(C1184,Справочник!$A$5:$A$16,0))</f>
        <v>1.4</v>
      </c>
    </row>
    <row r="1185" customFormat="false" ht="15" hidden="false" customHeight="false" outlineLevel="0" collapsed="false">
      <c r="A1185" s="53" t="n">
        <v>45879</v>
      </c>
      <c r="B1185" s="54" t="s">
        <v>917</v>
      </c>
      <c r="C1185" s="54" t="s">
        <v>84</v>
      </c>
      <c r="D1185" s="54" t="n">
        <v>1</v>
      </c>
      <c r="E1185" s="55" t="n">
        <v>10.5</v>
      </c>
      <c r="F1185" s="56" t="n">
        <v>0</v>
      </c>
      <c r="G1185" s="57" t="n">
        <f aca="false">D1185*E1185</f>
        <v>10.5</v>
      </c>
      <c r="H1185" s="57" t="n">
        <f aca="false">G1185*(1-F1185)</f>
        <v>10.5</v>
      </c>
      <c r="I1185" s="1" t="n">
        <f aca="false">MONTH(A1185)</f>
        <v>8</v>
      </c>
      <c r="J1185" s="57" t="n">
        <f aca="false">D1185*INDEX(Справочник!$E$5:$E$16,MATCH(C1185,Справочник!$A$5:$A$16,0))</f>
        <v>4.7</v>
      </c>
      <c r="K1185" s="57" t="n">
        <f aca="false">D1185*INDEX(Справочник!$F$5:$F$16,MATCH(C1185,Справочник!$A$5:$A$16,0))</f>
        <v>0.9</v>
      </c>
    </row>
    <row r="1186" customFormat="false" ht="15" hidden="false" customHeight="false" outlineLevel="0" collapsed="false">
      <c r="A1186" s="53" t="n">
        <v>45879</v>
      </c>
      <c r="B1186" s="54" t="s">
        <v>917</v>
      </c>
      <c r="C1186" s="54" t="s">
        <v>85</v>
      </c>
      <c r="D1186" s="54" t="n">
        <v>1</v>
      </c>
      <c r="E1186" s="55" t="n">
        <v>6.9</v>
      </c>
      <c r="F1186" s="56" t="n">
        <v>0</v>
      </c>
      <c r="G1186" s="57" t="n">
        <f aca="false">D1186*E1186</f>
        <v>6.9</v>
      </c>
      <c r="H1186" s="57" t="n">
        <f aca="false">G1186*(1-F1186)</f>
        <v>6.9</v>
      </c>
      <c r="I1186" s="1" t="n">
        <f aca="false">MONTH(A1186)</f>
        <v>8</v>
      </c>
      <c r="J1186" s="57" t="n">
        <f aca="false">D1186*INDEX(Справочник!$E$5:$E$16,MATCH(C1186,Справочник!$A$5:$A$16,0))</f>
        <v>2.3</v>
      </c>
      <c r="K1186" s="57" t="n">
        <f aca="false">D1186*INDEX(Справочник!$F$5:$F$16,MATCH(C1186,Справочник!$A$5:$A$16,0))</f>
        <v>0.7</v>
      </c>
    </row>
    <row r="1187" customFormat="false" ht="15" hidden="false" customHeight="false" outlineLevel="0" collapsed="false">
      <c r="A1187" s="53" t="n">
        <v>45879</v>
      </c>
      <c r="B1187" s="54" t="s">
        <v>918</v>
      </c>
      <c r="C1187" s="54" t="s">
        <v>82</v>
      </c>
      <c r="D1187" s="54" t="n">
        <v>2</v>
      </c>
      <c r="E1187" s="55" t="n">
        <v>32</v>
      </c>
      <c r="F1187" s="56" t="n">
        <v>0.1</v>
      </c>
      <c r="G1187" s="57" t="n">
        <f aca="false">D1187*E1187</f>
        <v>64</v>
      </c>
      <c r="H1187" s="57" t="n">
        <f aca="false">G1187*(1-F1187)</f>
        <v>57.6</v>
      </c>
      <c r="I1187" s="1" t="n">
        <f aca="false">MONTH(A1187)</f>
        <v>8</v>
      </c>
      <c r="J1187" s="57" t="n">
        <f aca="false">D1187*INDEX(Справочник!$E$5:$E$16,MATCH(C1187,Справочник!$A$5:$A$16,0))</f>
        <v>33</v>
      </c>
      <c r="K1187" s="57" t="n">
        <f aca="false">D1187*INDEX(Справочник!$F$5:$F$16,MATCH(C1187,Справочник!$A$5:$A$16,0))</f>
        <v>4.8</v>
      </c>
    </row>
    <row r="1188" customFormat="false" ht="15" hidden="false" customHeight="false" outlineLevel="0" collapsed="false">
      <c r="A1188" s="53" t="n">
        <v>45879</v>
      </c>
      <c r="B1188" s="54" t="s">
        <v>918</v>
      </c>
      <c r="C1188" s="54" t="s">
        <v>80</v>
      </c>
      <c r="D1188" s="54" t="n">
        <v>1</v>
      </c>
      <c r="E1188" s="55" t="n">
        <v>9.9</v>
      </c>
      <c r="F1188" s="56" t="n">
        <v>0</v>
      </c>
      <c r="G1188" s="57" t="n">
        <f aca="false">D1188*E1188</f>
        <v>9.9</v>
      </c>
      <c r="H1188" s="57" t="n">
        <f aca="false">G1188*(1-F1188)</f>
        <v>9.9</v>
      </c>
      <c r="I1188" s="1" t="n">
        <f aca="false">MONTH(A1188)</f>
        <v>8</v>
      </c>
      <c r="J1188" s="57" t="n">
        <f aca="false">D1188*INDEX(Справочник!$E$5:$E$16,MATCH(C1188,Справочник!$A$5:$A$16,0))</f>
        <v>4.2</v>
      </c>
      <c r="K1188" s="57" t="n">
        <f aca="false">D1188*INDEX(Справочник!$F$5:$F$16,MATCH(C1188,Справочник!$A$5:$A$16,0))</f>
        <v>0.9</v>
      </c>
    </row>
    <row r="1189" customFormat="false" ht="15" hidden="false" customHeight="false" outlineLevel="0" collapsed="false">
      <c r="A1189" s="53" t="n">
        <v>45879</v>
      </c>
      <c r="B1189" s="54" t="s">
        <v>919</v>
      </c>
      <c r="C1189" s="54" t="s">
        <v>90</v>
      </c>
      <c r="D1189" s="54" t="n">
        <v>1</v>
      </c>
      <c r="E1189" s="55" t="n">
        <v>4.5</v>
      </c>
      <c r="F1189" s="56" t="n">
        <v>0</v>
      </c>
      <c r="G1189" s="57" t="n">
        <f aca="false">D1189*E1189</f>
        <v>4.5</v>
      </c>
      <c r="H1189" s="57" t="n">
        <f aca="false">G1189*(1-F1189)</f>
        <v>4.5</v>
      </c>
      <c r="I1189" s="1" t="n">
        <f aca="false">MONTH(A1189)</f>
        <v>8</v>
      </c>
      <c r="J1189" s="57" t="n">
        <f aca="false">D1189*INDEX(Справочник!$E$5:$E$16,MATCH(C1189,Справочник!$A$5:$A$16,0))</f>
        <v>1.6</v>
      </c>
      <c r="K1189" s="57" t="n">
        <f aca="false">D1189*INDEX(Справочник!$F$5:$F$16,MATCH(C1189,Справочник!$A$5:$A$16,0))</f>
        <v>2.9</v>
      </c>
    </row>
    <row r="1190" customFormat="false" ht="15" hidden="false" customHeight="false" outlineLevel="0" collapsed="false">
      <c r="A1190" s="53" t="n">
        <v>45879</v>
      </c>
      <c r="B1190" s="54" t="s">
        <v>919</v>
      </c>
      <c r="C1190" s="54" t="s">
        <v>81</v>
      </c>
      <c r="D1190" s="54" t="n">
        <v>1</v>
      </c>
      <c r="E1190" s="55" t="n">
        <v>29.9</v>
      </c>
      <c r="F1190" s="56" t="n">
        <v>0</v>
      </c>
      <c r="G1190" s="57" t="n">
        <f aca="false">D1190*E1190</f>
        <v>29.9</v>
      </c>
      <c r="H1190" s="57" t="n">
        <f aca="false">G1190*(1-F1190)</f>
        <v>29.9</v>
      </c>
      <c r="I1190" s="1" t="n">
        <f aca="false">MONTH(A1190)</f>
        <v>8</v>
      </c>
      <c r="J1190" s="57" t="n">
        <f aca="false">D1190*INDEX(Справочник!$E$5:$E$16,MATCH(C1190,Справочник!$A$5:$A$16,0))</f>
        <v>14.8</v>
      </c>
      <c r="K1190" s="57" t="n">
        <f aca="false">D1190*INDEX(Справочник!$F$5:$F$16,MATCH(C1190,Справочник!$A$5:$A$16,0))</f>
        <v>2.4</v>
      </c>
    </row>
    <row r="1191" customFormat="false" ht="15" hidden="false" customHeight="false" outlineLevel="0" collapsed="false">
      <c r="A1191" s="53" t="n">
        <v>45879</v>
      </c>
      <c r="B1191" s="54" t="s">
        <v>920</v>
      </c>
      <c r="C1191" s="54" t="s">
        <v>85</v>
      </c>
      <c r="D1191" s="54" t="n">
        <v>2</v>
      </c>
      <c r="E1191" s="55" t="n">
        <v>6.9</v>
      </c>
      <c r="F1191" s="56" t="n">
        <v>0</v>
      </c>
      <c r="G1191" s="57" t="n">
        <f aca="false">D1191*E1191</f>
        <v>13.8</v>
      </c>
      <c r="H1191" s="57" t="n">
        <f aca="false">G1191*(1-F1191)</f>
        <v>13.8</v>
      </c>
      <c r="I1191" s="1" t="n">
        <f aca="false">MONTH(A1191)</f>
        <v>8</v>
      </c>
      <c r="J1191" s="57" t="n">
        <f aca="false">D1191*INDEX(Справочник!$E$5:$E$16,MATCH(C1191,Справочник!$A$5:$A$16,0))</f>
        <v>4.6</v>
      </c>
      <c r="K1191" s="57" t="n">
        <f aca="false">D1191*INDEX(Справочник!$F$5:$F$16,MATCH(C1191,Справочник!$A$5:$A$16,0))</f>
        <v>1.4</v>
      </c>
    </row>
    <row r="1192" customFormat="false" ht="15" hidden="false" customHeight="false" outlineLevel="0" collapsed="false">
      <c r="A1192" s="53" t="n">
        <v>45879</v>
      </c>
      <c r="B1192" s="54" t="s">
        <v>920</v>
      </c>
      <c r="C1192" s="54" t="s">
        <v>88</v>
      </c>
      <c r="D1192" s="54" t="n">
        <v>1</v>
      </c>
      <c r="E1192" s="55" t="n">
        <v>39</v>
      </c>
      <c r="F1192" s="56" t="n">
        <v>0</v>
      </c>
      <c r="G1192" s="57" t="n">
        <f aca="false">D1192*E1192</f>
        <v>39</v>
      </c>
      <c r="H1192" s="57" t="n">
        <f aca="false">G1192*(1-F1192)</f>
        <v>39</v>
      </c>
      <c r="I1192" s="1" t="n">
        <f aca="false">MONTH(A1192)</f>
        <v>8</v>
      </c>
      <c r="J1192" s="57" t="n">
        <f aca="false">D1192*INDEX(Справочник!$E$5:$E$16,MATCH(C1192,Справочник!$A$5:$A$16,0))</f>
        <v>24</v>
      </c>
      <c r="K1192" s="57" t="n">
        <f aca="false">D1192*INDEX(Справочник!$F$5:$F$16,MATCH(C1192,Справочник!$A$5:$A$16,0))</f>
        <v>4.2</v>
      </c>
    </row>
    <row r="1193" customFormat="false" ht="15" hidden="false" customHeight="false" outlineLevel="0" collapsed="false">
      <c r="A1193" s="53" t="n">
        <v>45879</v>
      </c>
      <c r="B1193" s="54" t="s">
        <v>920</v>
      </c>
      <c r="C1193" s="54" t="s">
        <v>86</v>
      </c>
      <c r="D1193" s="54" t="n">
        <v>1</v>
      </c>
      <c r="E1193" s="55" t="n">
        <v>7.5</v>
      </c>
      <c r="F1193" s="56" t="n">
        <v>0</v>
      </c>
      <c r="G1193" s="57" t="n">
        <f aca="false">D1193*E1193</f>
        <v>7.5</v>
      </c>
      <c r="H1193" s="57" t="n">
        <f aca="false">G1193*(1-F1193)</f>
        <v>7.5</v>
      </c>
      <c r="I1193" s="1" t="n">
        <f aca="false">MONTH(A1193)</f>
        <v>8</v>
      </c>
      <c r="J1193" s="57" t="n">
        <f aca="false">D1193*INDEX(Справочник!$E$5:$E$16,MATCH(C1193,Справочник!$A$5:$A$16,0))</f>
        <v>2.6</v>
      </c>
      <c r="K1193" s="57" t="n">
        <f aca="false">D1193*INDEX(Справочник!$F$5:$F$16,MATCH(C1193,Справочник!$A$5:$A$16,0))</f>
        <v>0.7</v>
      </c>
    </row>
    <row r="1194" customFormat="false" ht="15" hidden="false" customHeight="false" outlineLevel="0" collapsed="false">
      <c r="A1194" s="53" t="n">
        <v>45880</v>
      </c>
      <c r="B1194" s="54" t="s">
        <v>921</v>
      </c>
      <c r="C1194" s="54" t="s">
        <v>80</v>
      </c>
      <c r="D1194" s="54" t="n">
        <v>2</v>
      </c>
      <c r="E1194" s="55" t="n">
        <v>9.9</v>
      </c>
      <c r="F1194" s="56" t="n">
        <v>0.1</v>
      </c>
      <c r="G1194" s="57" t="n">
        <f aca="false">D1194*E1194</f>
        <v>19.8</v>
      </c>
      <c r="H1194" s="57" t="n">
        <f aca="false">G1194*(1-F1194)</f>
        <v>17.82</v>
      </c>
      <c r="I1194" s="1" t="n">
        <f aca="false">MONTH(A1194)</f>
        <v>8</v>
      </c>
      <c r="J1194" s="57" t="n">
        <f aca="false">D1194*INDEX(Справочник!$E$5:$E$16,MATCH(C1194,Справочник!$A$5:$A$16,0))</f>
        <v>8.4</v>
      </c>
      <c r="K1194" s="57" t="n">
        <f aca="false">D1194*INDEX(Справочник!$F$5:$F$16,MATCH(C1194,Справочник!$A$5:$A$16,0))</f>
        <v>1.8</v>
      </c>
    </row>
    <row r="1195" customFormat="false" ht="15" hidden="false" customHeight="false" outlineLevel="0" collapsed="false">
      <c r="A1195" s="53" t="n">
        <v>45880</v>
      </c>
      <c r="B1195" s="54" t="s">
        <v>922</v>
      </c>
      <c r="C1195" s="54" t="s">
        <v>84</v>
      </c>
      <c r="D1195" s="54" t="n">
        <v>1</v>
      </c>
      <c r="E1195" s="55" t="n">
        <v>10.5</v>
      </c>
      <c r="F1195" s="56" t="n">
        <v>0</v>
      </c>
      <c r="G1195" s="57" t="n">
        <f aca="false">D1195*E1195</f>
        <v>10.5</v>
      </c>
      <c r="H1195" s="57" t="n">
        <f aca="false">G1195*(1-F1195)</f>
        <v>10.5</v>
      </c>
      <c r="I1195" s="1" t="n">
        <f aca="false">MONTH(A1195)</f>
        <v>8</v>
      </c>
      <c r="J1195" s="57" t="n">
        <f aca="false">D1195*INDEX(Справочник!$E$5:$E$16,MATCH(C1195,Справочник!$A$5:$A$16,0))</f>
        <v>4.7</v>
      </c>
      <c r="K1195" s="57" t="n">
        <f aca="false">D1195*INDEX(Справочник!$F$5:$F$16,MATCH(C1195,Справочник!$A$5:$A$16,0))</f>
        <v>0.9</v>
      </c>
    </row>
    <row r="1196" customFormat="false" ht="15" hidden="false" customHeight="false" outlineLevel="0" collapsed="false">
      <c r="A1196" s="53" t="n">
        <v>45880</v>
      </c>
      <c r="B1196" s="54" t="s">
        <v>923</v>
      </c>
      <c r="C1196" s="54" t="s">
        <v>88</v>
      </c>
      <c r="D1196" s="54" t="n">
        <v>1</v>
      </c>
      <c r="E1196" s="55" t="n">
        <v>39</v>
      </c>
      <c r="F1196" s="56" t="n">
        <v>0</v>
      </c>
      <c r="G1196" s="57" t="n">
        <f aca="false">D1196*E1196</f>
        <v>39</v>
      </c>
      <c r="H1196" s="57" t="n">
        <f aca="false">G1196*(1-F1196)</f>
        <v>39</v>
      </c>
      <c r="I1196" s="1" t="n">
        <f aca="false">MONTH(A1196)</f>
        <v>8</v>
      </c>
      <c r="J1196" s="57" t="n">
        <f aca="false">D1196*INDEX(Справочник!$E$5:$E$16,MATCH(C1196,Справочник!$A$5:$A$16,0))</f>
        <v>24</v>
      </c>
      <c r="K1196" s="57" t="n">
        <f aca="false">D1196*INDEX(Справочник!$F$5:$F$16,MATCH(C1196,Справочник!$A$5:$A$16,0))</f>
        <v>4.2</v>
      </c>
    </row>
    <row r="1197" customFormat="false" ht="15" hidden="false" customHeight="false" outlineLevel="0" collapsed="false">
      <c r="A1197" s="53" t="n">
        <v>45880</v>
      </c>
      <c r="B1197" s="54" t="s">
        <v>923</v>
      </c>
      <c r="C1197" s="54" t="s">
        <v>85</v>
      </c>
      <c r="D1197" s="54" t="n">
        <v>1</v>
      </c>
      <c r="E1197" s="55" t="n">
        <v>6.9</v>
      </c>
      <c r="F1197" s="56" t="n">
        <v>0</v>
      </c>
      <c r="G1197" s="57" t="n">
        <f aca="false">D1197*E1197</f>
        <v>6.9</v>
      </c>
      <c r="H1197" s="57" t="n">
        <f aca="false">G1197*(1-F1197)</f>
        <v>6.9</v>
      </c>
      <c r="I1197" s="1" t="n">
        <f aca="false">MONTH(A1197)</f>
        <v>8</v>
      </c>
      <c r="J1197" s="57" t="n">
        <f aca="false">D1197*INDEX(Справочник!$E$5:$E$16,MATCH(C1197,Справочник!$A$5:$A$16,0))</f>
        <v>2.3</v>
      </c>
      <c r="K1197" s="57" t="n">
        <f aca="false">D1197*INDEX(Справочник!$F$5:$F$16,MATCH(C1197,Справочник!$A$5:$A$16,0))</f>
        <v>0.7</v>
      </c>
    </row>
    <row r="1198" customFormat="false" ht="15" hidden="false" customHeight="false" outlineLevel="0" collapsed="false">
      <c r="A1198" s="53" t="n">
        <v>45880</v>
      </c>
      <c r="B1198" s="54" t="s">
        <v>923</v>
      </c>
      <c r="C1198" s="54" t="s">
        <v>83</v>
      </c>
      <c r="D1198" s="54" t="n">
        <v>2</v>
      </c>
      <c r="E1198" s="55" t="n">
        <v>11.5</v>
      </c>
      <c r="F1198" s="56" t="n">
        <v>0</v>
      </c>
      <c r="G1198" s="57" t="n">
        <f aca="false">D1198*E1198</f>
        <v>23</v>
      </c>
      <c r="H1198" s="57" t="n">
        <f aca="false">G1198*(1-F1198)</f>
        <v>23</v>
      </c>
      <c r="I1198" s="1" t="n">
        <f aca="false">MONTH(A1198)</f>
        <v>8</v>
      </c>
      <c r="J1198" s="57" t="n">
        <f aca="false">D1198*INDEX(Справочник!$E$5:$E$16,MATCH(C1198,Справочник!$A$5:$A$16,0))</f>
        <v>10.2</v>
      </c>
      <c r="K1198" s="57" t="n">
        <f aca="false">D1198*INDEX(Справочник!$F$5:$F$16,MATCH(C1198,Справочник!$A$5:$A$16,0))</f>
        <v>1.8</v>
      </c>
    </row>
    <row r="1199" customFormat="false" ht="15" hidden="false" customHeight="false" outlineLevel="0" collapsed="false">
      <c r="A1199" s="53" t="n">
        <v>45881</v>
      </c>
      <c r="B1199" s="54" t="s">
        <v>924</v>
      </c>
      <c r="C1199" s="54" t="s">
        <v>82</v>
      </c>
      <c r="D1199" s="54" t="n">
        <v>1</v>
      </c>
      <c r="E1199" s="55" t="n">
        <v>32</v>
      </c>
      <c r="F1199" s="56" t="n">
        <v>0</v>
      </c>
      <c r="G1199" s="57" t="n">
        <f aca="false">D1199*E1199</f>
        <v>32</v>
      </c>
      <c r="H1199" s="57" t="n">
        <f aca="false">G1199*(1-F1199)</f>
        <v>32</v>
      </c>
      <c r="I1199" s="1" t="n">
        <f aca="false">MONTH(A1199)</f>
        <v>8</v>
      </c>
      <c r="J1199" s="57" t="n">
        <f aca="false">D1199*INDEX(Справочник!$E$5:$E$16,MATCH(C1199,Справочник!$A$5:$A$16,0))</f>
        <v>16.5</v>
      </c>
      <c r="K1199" s="57" t="n">
        <f aca="false">D1199*INDEX(Справочник!$F$5:$F$16,MATCH(C1199,Справочник!$A$5:$A$16,0))</f>
        <v>2.4</v>
      </c>
    </row>
    <row r="1200" customFormat="false" ht="15" hidden="false" customHeight="false" outlineLevel="0" collapsed="false">
      <c r="A1200" s="53" t="n">
        <v>45881</v>
      </c>
      <c r="B1200" s="54" t="s">
        <v>925</v>
      </c>
      <c r="C1200" s="54" t="s">
        <v>81</v>
      </c>
      <c r="D1200" s="54" t="n">
        <v>1</v>
      </c>
      <c r="E1200" s="55" t="n">
        <v>29.9</v>
      </c>
      <c r="F1200" s="56" t="n">
        <v>0</v>
      </c>
      <c r="G1200" s="57" t="n">
        <f aca="false">D1200*E1200</f>
        <v>29.9</v>
      </c>
      <c r="H1200" s="57" t="n">
        <f aca="false">G1200*(1-F1200)</f>
        <v>29.9</v>
      </c>
      <c r="I1200" s="1" t="n">
        <f aca="false">MONTH(A1200)</f>
        <v>8</v>
      </c>
      <c r="J1200" s="57" t="n">
        <f aca="false">D1200*INDEX(Справочник!$E$5:$E$16,MATCH(C1200,Справочник!$A$5:$A$16,0))</f>
        <v>14.8</v>
      </c>
      <c r="K1200" s="57" t="n">
        <f aca="false">D1200*INDEX(Справочник!$F$5:$F$16,MATCH(C1200,Справочник!$A$5:$A$16,0))</f>
        <v>2.4</v>
      </c>
    </row>
    <row r="1201" customFormat="false" ht="15" hidden="false" customHeight="false" outlineLevel="0" collapsed="false">
      <c r="A1201" s="53" t="n">
        <v>45881</v>
      </c>
      <c r="B1201" s="54" t="s">
        <v>926</v>
      </c>
      <c r="C1201" s="54" t="s">
        <v>84</v>
      </c>
      <c r="D1201" s="54" t="n">
        <v>1</v>
      </c>
      <c r="E1201" s="55" t="n">
        <v>10.5</v>
      </c>
      <c r="F1201" s="56" t="n">
        <v>0</v>
      </c>
      <c r="G1201" s="57" t="n">
        <f aca="false">D1201*E1201</f>
        <v>10.5</v>
      </c>
      <c r="H1201" s="57" t="n">
        <f aca="false">G1201*(1-F1201)</f>
        <v>10.5</v>
      </c>
      <c r="I1201" s="1" t="n">
        <f aca="false">MONTH(A1201)</f>
        <v>8</v>
      </c>
      <c r="J1201" s="57" t="n">
        <f aca="false">D1201*INDEX(Справочник!$E$5:$E$16,MATCH(C1201,Справочник!$A$5:$A$16,0))</f>
        <v>4.7</v>
      </c>
      <c r="K1201" s="57" t="n">
        <f aca="false">D1201*INDEX(Справочник!$F$5:$F$16,MATCH(C1201,Справочник!$A$5:$A$16,0))</f>
        <v>0.9</v>
      </c>
    </row>
    <row r="1202" customFormat="false" ht="15" hidden="false" customHeight="false" outlineLevel="0" collapsed="false">
      <c r="A1202" s="53" t="n">
        <v>45881</v>
      </c>
      <c r="B1202" s="54" t="s">
        <v>926</v>
      </c>
      <c r="C1202" s="54" t="s">
        <v>85</v>
      </c>
      <c r="D1202" s="54" t="n">
        <v>1</v>
      </c>
      <c r="E1202" s="55" t="n">
        <v>6.9</v>
      </c>
      <c r="F1202" s="56" t="n">
        <v>0</v>
      </c>
      <c r="G1202" s="57" t="n">
        <f aca="false">D1202*E1202</f>
        <v>6.9</v>
      </c>
      <c r="H1202" s="57" t="n">
        <f aca="false">G1202*(1-F1202)</f>
        <v>6.9</v>
      </c>
      <c r="I1202" s="1" t="n">
        <f aca="false">MONTH(A1202)</f>
        <v>8</v>
      </c>
      <c r="J1202" s="57" t="n">
        <f aca="false">D1202*INDEX(Справочник!$E$5:$E$16,MATCH(C1202,Справочник!$A$5:$A$16,0))</f>
        <v>2.3</v>
      </c>
      <c r="K1202" s="57" t="n">
        <f aca="false">D1202*INDEX(Справочник!$F$5:$F$16,MATCH(C1202,Справочник!$A$5:$A$16,0))</f>
        <v>0.7</v>
      </c>
    </row>
    <row r="1203" customFormat="false" ht="15" hidden="false" customHeight="false" outlineLevel="0" collapsed="false">
      <c r="A1203" s="53" t="n">
        <v>45881</v>
      </c>
      <c r="B1203" s="54" t="s">
        <v>927</v>
      </c>
      <c r="C1203" s="54" t="s">
        <v>80</v>
      </c>
      <c r="D1203" s="54" t="n">
        <v>1</v>
      </c>
      <c r="E1203" s="55" t="n">
        <v>9.9</v>
      </c>
      <c r="F1203" s="56" t="n">
        <v>0.1</v>
      </c>
      <c r="G1203" s="57" t="n">
        <f aca="false">D1203*E1203</f>
        <v>9.9</v>
      </c>
      <c r="H1203" s="57" t="n">
        <f aca="false">G1203*(1-F1203)</f>
        <v>8.91</v>
      </c>
      <c r="I1203" s="1" t="n">
        <f aca="false">MONTH(A1203)</f>
        <v>8</v>
      </c>
      <c r="J1203" s="57" t="n">
        <f aca="false">D1203*INDEX(Справочник!$E$5:$E$16,MATCH(C1203,Справочник!$A$5:$A$16,0))</f>
        <v>4.2</v>
      </c>
      <c r="K1203" s="57" t="n">
        <f aca="false">D1203*INDEX(Справочник!$F$5:$F$16,MATCH(C1203,Справочник!$A$5:$A$16,0))</f>
        <v>0.9</v>
      </c>
    </row>
    <row r="1204" customFormat="false" ht="15" hidden="false" customHeight="false" outlineLevel="0" collapsed="false">
      <c r="A1204" s="53" t="n">
        <v>45881</v>
      </c>
      <c r="B1204" s="54" t="s">
        <v>928</v>
      </c>
      <c r="C1204" s="54" t="s">
        <v>84</v>
      </c>
      <c r="D1204" s="54" t="n">
        <v>1</v>
      </c>
      <c r="E1204" s="55" t="n">
        <v>10.5</v>
      </c>
      <c r="F1204" s="56" t="n">
        <v>0</v>
      </c>
      <c r="G1204" s="57" t="n">
        <f aca="false">D1204*E1204</f>
        <v>10.5</v>
      </c>
      <c r="H1204" s="57" t="n">
        <f aca="false">G1204*(1-F1204)</f>
        <v>10.5</v>
      </c>
      <c r="I1204" s="1" t="n">
        <f aca="false">MONTH(A1204)</f>
        <v>8</v>
      </c>
      <c r="J1204" s="57" t="n">
        <f aca="false">D1204*INDEX(Справочник!$E$5:$E$16,MATCH(C1204,Справочник!$A$5:$A$16,0))</f>
        <v>4.7</v>
      </c>
      <c r="K1204" s="57" t="n">
        <f aca="false">D1204*INDEX(Справочник!$F$5:$F$16,MATCH(C1204,Справочник!$A$5:$A$16,0))</f>
        <v>0.9</v>
      </c>
    </row>
    <row r="1205" customFormat="false" ht="15" hidden="false" customHeight="false" outlineLevel="0" collapsed="false">
      <c r="A1205" s="53" t="n">
        <v>45881</v>
      </c>
      <c r="B1205" s="54" t="s">
        <v>928</v>
      </c>
      <c r="C1205" s="54" t="s">
        <v>83</v>
      </c>
      <c r="D1205" s="54" t="n">
        <v>3</v>
      </c>
      <c r="E1205" s="55" t="n">
        <v>11.5</v>
      </c>
      <c r="F1205" s="56" t="n">
        <v>0.1</v>
      </c>
      <c r="G1205" s="57" t="n">
        <f aca="false">D1205*E1205</f>
        <v>34.5</v>
      </c>
      <c r="H1205" s="57" t="n">
        <f aca="false">G1205*(1-F1205)</f>
        <v>31.05</v>
      </c>
      <c r="I1205" s="1" t="n">
        <f aca="false">MONTH(A1205)</f>
        <v>8</v>
      </c>
      <c r="J1205" s="57" t="n">
        <f aca="false">D1205*INDEX(Справочник!$E$5:$E$16,MATCH(C1205,Справочник!$A$5:$A$16,0))</f>
        <v>15.3</v>
      </c>
      <c r="K1205" s="57" t="n">
        <f aca="false">D1205*INDEX(Справочник!$F$5:$F$16,MATCH(C1205,Справочник!$A$5:$A$16,0))</f>
        <v>2.7</v>
      </c>
    </row>
    <row r="1206" customFormat="false" ht="15" hidden="false" customHeight="false" outlineLevel="0" collapsed="false">
      <c r="A1206" s="53" t="n">
        <v>45881</v>
      </c>
      <c r="B1206" s="54" t="s">
        <v>929</v>
      </c>
      <c r="C1206" s="54" t="s">
        <v>80</v>
      </c>
      <c r="D1206" s="54" t="n">
        <v>1</v>
      </c>
      <c r="E1206" s="55" t="n">
        <v>9.9</v>
      </c>
      <c r="F1206" s="56" t="n">
        <v>0</v>
      </c>
      <c r="G1206" s="57" t="n">
        <f aca="false">D1206*E1206</f>
        <v>9.9</v>
      </c>
      <c r="H1206" s="57" t="n">
        <f aca="false">G1206*(1-F1206)</f>
        <v>9.9</v>
      </c>
      <c r="I1206" s="1" t="n">
        <f aca="false">MONTH(A1206)</f>
        <v>8</v>
      </c>
      <c r="J1206" s="57" t="n">
        <f aca="false">D1206*INDEX(Справочник!$E$5:$E$16,MATCH(C1206,Справочник!$A$5:$A$16,0))</f>
        <v>4.2</v>
      </c>
      <c r="K1206" s="57" t="n">
        <f aca="false">D1206*INDEX(Справочник!$F$5:$F$16,MATCH(C1206,Справочник!$A$5:$A$16,0))</f>
        <v>0.9</v>
      </c>
    </row>
    <row r="1207" customFormat="false" ht="15" hidden="false" customHeight="false" outlineLevel="0" collapsed="false">
      <c r="A1207" s="53" t="n">
        <v>45881</v>
      </c>
      <c r="B1207" s="54" t="s">
        <v>929</v>
      </c>
      <c r="C1207" s="54" t="s">
        <v>85</v>
      </c>
      <c r="D1207" s="54" t="n">
        <v>1</v>
      </c>
      <c r="E1207" s="55" t="n">
        <v>6.9</v>
      </c>
      <c r="F1207" s="56" t="n">
        <v>0</v>
      </c>
      <c r="G1207" s="57" t="n">
        <f aca="false">D1207*E1207</f>
        <v>6.9</v>
      </c>
      <c r="H1207" s="57" t="n">
        <f aca="false">G1207*(1-F1207)</f>
        <v>6.9</v>
      </c>
      <c r="I1207" s="1" t="n">
        <f aca="false">MONTH(A1207)</f>
        <v>8</v>
      </c>
      <c r="J1207" s="57" t="n">
        <f aca="false">D1207*INDEX(Справочник!$E$5:$E$16,MATCH(C1207,Справочник!$A$5:$A$16,0))</f>
        <v>2.3</v>
      </c>
      <c r="K1207" s="57" t="n">
        <f aca="false">D1207*INDEX(Справочник!$F$5:$F$16,MATCH(C1207,Справочник!$A$5:$A$16,0))</f>
        <v>0.7</v>
      </c>
    </row>
    <row r="1208" customFormat="false" ht="15" hidden="false" customHeight="false" outlineLevel="0" collapsed="false">
      <c r="A1208" s="53" t="n">
        <v>45881</v>
      </c>
      <c r="B1208" s="54" t="s">
        <v>929</v>
      </c>
      <c r="C1208" s="54" t="s">
        <v>84</v>
      </c>
      <c r="D1208" s="54" t="n">
        <v>2</v>
      </c>
      <c r="E1208" s="55" t="n">
        <v>10.5</v>
      </c>
      <c r="F1208" s="56" t="n">
        <v>0.1</v>
      </c>
      <c r="G1208" s="57" t="n">
        <f aca="false">D1208*E1208</f>
        <v>21</v>
      </c>
      <c r="H1208" s="57" t="n">
        <f aca="false">G1208*(1-F1208)</f>
        <v>18.9</v>
      </c>
      <c r="I1208" s="1" t="n">
        <f aca="false">MONTH(A1208)</f>
        <v>8</v>
      </c>
      <c r="J1208" s="57" t="n">
        <f aca="false">D1208*INDEX(Справочник!$E$5:$E$16,MATCH(C1208,Справочник!$A$5:$A$16,0))</f>
        <v>9.4</v>
      </c>
      <c r="K1208" s="57" t="n">
        <f aca="false">D1208*INDEX(Справочник!$F$5:$F$16,MATCH(C1208,Справочник!$A$5:$A$16,0))</f>
        <v>1.8</v>
      </c>
    </row>
    <row r="1209" customFormat="false" ht="15" hidden="false" customHeight="false" outlineLevel="0" collapsed="false">
      <c r="A1209" s="53" t="n">
        <v>45881</v>
      </c>
      <c r="B1209" s="54" t="s">
        <v>930</v>
      </c>
      <c r="C1209" s="54" t="s">
        <v>84</v>
      </c>
      <c r="D1209" s="54" t="n">
        <v>2</v>
      </c>
      <c r="E1209" s="55" t="n">
        <v>10.5</v>
      </c>
      <c r="F1209" s="56" t="n">
        <v>0</v>
      </c>
      <c r="G1209" s="57" t="n">
        <f aca="false">D1209*E1209</f>
        <v>21</v>
      </c>
      <c r="H1209" s="57" t="n">
        <f aca="false">G1209*(1-F1209)</f>
        <v>21</v>
      </c>
      <c r="I1209" s="1" t="n">
        <f aca="false">MONTH(A1209)</f>
        <v>8</v>
      </c>
      <c r="J1209" s="57" t="n">
        <f aca="false">D1209*INDEX(Справочник!$E$5:$E$16,MATCH(C1209,Справочник!$A$5:$A$16,0))</f>
        <v>9.4</v>
      </c>
      <c r="K1209" s="57" t="n">
        <f aca="false">D1209*INDEX(Справочник!$F$5:$F$16,MATCH(C1209,Справочник!$A$5:$A$16,0))</f>
        <v>1.8</v>
      </c>
    </row>
    <row r="1210" customFormat="false" ht="15" hidden="false" customHeight="false" outlineLevel="0" collapsed="false">
      <c r="A1210" s="53" t="n">
        <v>45882</v>
      </c>
      <c r="B1210" s="54" t="s">
        <v>931</v>
      </c>
      <c r="C1210" s="54" t="s">
        <v>82</v>
      </c>
      <c r="D1210" s="54" t="n">
        <v>1</v>
      </c>
      <c r="E1210" s="55" t="n">
        <v>32</v>
      </c>
      <c r="F1210" s="56" t="n">
        <v>0.1</v>
      </c>
      <c r="G1210" s="57" t="n">
        <f aca="false">D1210*E1210</f>
        <v>32</v>
      </c>
      <c r="H1210" s="57" t="n">
        <f aca="false">G1210*(1-F1210)</f>
        <v>28.8</v>
      </c>
      <c r="I1210" s="1" t="n">
        <f aca="false">MONTH(A1210)</f>
        <v>8</v>
      </c>
      <c r="J1210" s="57" t="n">
        <f aca="false">D1210*INDEX(Справочник!$E$5:$E$16,MATCH(C1210,Справочник!$A$5:$A$16,0))</f>
        <v>16.5</v>
      </c>
      <c r="K1210" s="57" t="n">
        <f aca="false">D1210*INDEX(Справочник!$F$5:$F$16,MATCH(C1210,Справочник!$A$5:$A$16,0))</f>
        <v>2.4</v>
      </c>
    </row>
    <row r="1211" customFormat="false" ht="15" hidden="false" customHeight="false" outlineLevel="0" collapsed="false">
      <c r="A1211" s="53" t="n">
        <v>45882</v>
      </c>
      <c r="B1211" s="54" t="s">
        <v>931</v>
      </c>
      <c r="C1211" s="54" t="s">
        <v>81</v>
      </c>
      <c r="D1211" s="54" t="n">
        <v>1</v>
      </c>
      <c r="E1211" s="55" t="n">
        <v>29.9</v>
      </c>
      <c r="F1211" s="56" t="n">
        <v>0.1</v>
      </c>
      <c r="G1211" s="57" t="n">
        <f aca="false">D1211*E1211</f>
        <v>29.9</v>
      </c>
      <c r="H1211" s="57" t="n">
        <f aca="false">G1211*(1-F1211)</f>
        <v>26.91</v>
      </c>
      <c r="I1211" s="1" t="n">
        <f aca="false">MONTH(A1211)</f>
        <v>8</v>
      </c>
      <c r="J1211" s="57" t="n">
        <f aca="false">D1211*INDEX(Справочник!$E$5:$E$16,MATCH(C1211,Справочник!$A$5:$A$16,0))</f>
        <v>14.8</v>
      </c>
      <c r="K1211" s="57" t="n">
        <f aca="false">D1211*INDEX(Справочник!$F$5:$F$16,MATCH(C1211,Справочник!$A$5:$A$16,0))</f>
        <v>2.4</v>
      </c>
    </row>
    <row r="1212" customFormat="false" ht="15" hidden="false" customHeight="false" outlineLevel="0" collapsed="false">
      <c r="A1212" s="53" t="n">
        <v>45882</v>
      </c>
      <c r="B1212" s="54" t="s">
        <v>932</v>
      </c>
      <c r="C1212" s="54" t="s">
        <v>89</v>
      </c>
      <c r="D1212" s="54" t="n">
        <v>1</v>
      </c>
      <c r="E1212" s="55" t="n">
        <v>24</v>
      </c>
      <c r="F1212" s="56" t="n">
        <v>0</v>
      </c>
      <c r="G1212" s="57" t="n">
        <f aca="false">D1212*E1212</f>
        <v>24</v>
      </c>
      <c r="H1212" s="57" t="n">
        <f aca="false">G1212*(1-F1212)</f>
        <v>24</v>
      </c>
      <c r="I1212" s="1" t="n">
        <f aca="false">MONTH(A1212)</f>
        <v>8</v>
      </c>
      <c r="J1212" s="57" t="n">
        <f aca="false">D1212*INDEX(Справочник!$E$5:$E$16,MATCH(C1212,Справочник!$A$5:$A$16,0))</f>
        <v>13.5</v>
      </c>
      <c r="K1212" s="57" t="n">
        <f aca="false">D1212*INDEX(Справочник!$F$5:$F$16,MATCH(C1212,Справочник!$A$5:$A$16,0))</f>
        <v>3.8</v>
      </c>
    </row>
    <row r="1213" customFormat="false" ht="15" hidden="false" customHeight="false" outlineLevel="0" collapsed="false">
      <c r="A1213" s="53" t="n">
        <v>45882</v>
      </c>
      <c r="B1213" s="54" t="s">
        <v>933</v>
      </c>
      <c r="C1213" s="54" t="s">
        <v>83</v>
      </c>
      <c r="D1213" s="54" t="n">
        <v>2</v>
      </c>
      <c r="E1213" s="55" t="n">
        <v>11.5</v>
      </c>
      <c r="F1213" s="56" t="n">
        <v>0</v>
      </c>
      <c r="G1213" s="57" t="n">
        <f aca="false">D1213*E1213</f>
        <v>23</v>
      </c>
      <c r="H1213" s="57" t="n">
        <f aca="false">G1213*(1-F1213)</f>
        <v>23</v>
      </c>
      <c r="I1213" s="1" t="n">
        <f aca="false">MONTH(A1213)</f>
        <v>8</v>
      </c>
      <c r="J1213" s="57" t="n">
        <f aca="false">D1213*INDEX(Справочник!$E$5:$E$16,MATCH(C1213,Справочник!$A$5:$A$16,0))</f>
        <v>10.2</v>
      </c>
      <c r="K1213" s="57" t="n">
        <f aca="false">D1213*INDEX(Справочник!$F$5:$F$16,MATCH(C1213,Справочник!$A$5:$A$16,0))</f>
        <v>1.8</v>
      </c>
    </row>
    <row r="1214" customFormat="false" ht="15" hidden="false" customHeight="false" outlineLevel="0" collapsed="false">
      <c r="A1214" s="53" t="n">
        <v>45882</v>
      </c>
      <c r="B1214" s="54" t="s">
        <v>933</v>
      </c>
      <c r="C1214" s="54" t="s">
        <v>81</v>
      </c>
      <c r="D1214" s="54" t="n">
        <v>1</v>
      </c>
      <c r="E1214" s="55" t="n">
        <v>29.9</v>
      </c>
      <c r="F1214" s="56" t="n">
        <v>0</v>
      </c>
      <c r="G1214" s="57" t="n">
        <f aca="false">D1214*E1214</f>
        <v>29.9</v>
      </c>
      <c r="H1214" s="57" t="n">
        <f aca="false">G1214*(1-F1214)</f>
        <v>29.9</v>
      </c>
      <c r="I1214" s="1" t="n">
        <f aca="false">MONTH(A1214)</f>
        <v>8</v>
      </c>
      <c r="J1214" s="57" t="n">
        <f aca="false">D1214*INDEX(Справочник!$E$5:$E$16,MATCH(C1214,Справочник!$A$5:$A$16,0))</f>
        <v>14.8</v>
      </c>
      <c r="K1214" s="57" t="n">
        <f aca="false">D1214*INDEX(Справочник!$F$5:$F$16,MATCH(C1214,Справочник!$A$5:$A$16,0))</f>
        <v>2.4</v>
      </c>
    </row>
    <row r="1215" customFormat="false" ht="15" hidden="false" customHeight="false" outlineLevel="0" collapsed="false">
      <c r="A1215" s="53" t="n">
        <v>45882</v>
      </c>
      <c r="B1215" s="54" t="s">
        <v>934</v>
      </c>
      <c r="C1215" s="54" t="s">
        <v>85</v>
      </c>
      <c r="D1215" s="54" t="n">
        <v>1</v>
      </c>
      <c r="E1215" s="55" t="n">
        <v>6.9</v>
      </c>
      <c r="F1215" s="56" t="n">
        <v>0</v>
      </c>
      <c r="G1215" s="57" t="n">
        <f aca="false">D1215*E1215</f>
        <v>6.9</v>
      </c>
      <c r="H1215" s="57" t="n">
        <f aca="false">G1215*(1-F1215)</f>
        <v>6.9</v>
      </c>
      <c r="I1215" s="1" t="n">
        <f aca="false">MONTH(A1215)</f>
        <v>8</v>
      </c>
      <c r="J1215" s="57" t="n">
        <f aca="false">D1215*INDEX(Справочник!$E$5:$E$16,MATCH(C1215,Справочник!$A$5:$A$16,0))</f>
        <v>2.3</v>
      </c>
      <c r="K1215" s="57" t="n">
        <f aca="false">D1215*INDEX(Справочник!$F$5:$F$16,MATCH(C1215,Справочник!$A$5:$A$16,0))</f>
        <v>0.7</v>
      </c>
    </row>
    <row r="1216" customFormat="false" ht="15" hidden="false" customHeight="false" outlineLevel="0" collapsed="false">
      <c r="A1216" s="53" t="n">
        <v>45882</v>
      </c>
      <c r="B1216" s="54" t="s">
        <v>934</v>
      </c>
      <c r="C1216" s="54" t="s">
        <v>89</v>
      </c>
      <c r="D1216" s="54" t="n">
        <v>1</v>
      </c>
      <c r="E1216" s="55" t="n">
        <v>24</v>
      </c>
      <c r="F1216" s="56" t="n">
        <v>0.1</v>
      </c>
      <c r="G1216" s="57" t="n">
        <f aca="false">D1216*E1216</f>
        <v>24</v>
      </c>
      <c r="H1216" s="57" t="n">
        <f aca="false">G1216*(1-F1216)</f>
        <v>21.6</v>
      </c>
      <c r="I1216" s="1" t="n">
        <f aca="false">MONTH(A1216)</f>
        <v>8</v>
      </c>
      <c r="J1216" s="57" t="n">
        <f aca="false">D1216*INDEX(Справочник!$E$5:$E$16,MATCH(C1216,Справочник!$A$5:$A$16,0))</f>
        <v>13.5</v>
      </c>
      <c r="K1216" s="57" t="n">
        <f aca="false">D1216*INDEX(Справочник!$F$5:$F$16,MATCH(C1216,Справочник!$A$5:$A$16,0))</f>
        <v>3.8</v>
      </c>
    </row>
    <row r="1217" customFormat="false" ht="15" hidden="false" customHeight="false" outlineLevel="0" collapsed="false">
      <c r="A1217" s="53" t="n">
        <v>45882</v>
      </c>
      <c r="B1217" s="54" t="s">
        <v>935</v>
      </c>
      <c r="C1217" s="54" t="s">
        <v>91</v>
      </c>
      <c r="D1217" s="54" t="n">
        <v>1</v>
      </c>
      <c r="E1217" s="55" t="n">
        <v>28</v>
      </c>
      <c r="F1217" s="56" t="n">
        <v>0.2</v>
      </c>
      <c r="G1217" s="57" t="n">
        <f aca="false">D1217*E1217</f>
        <v>28</v>
      </c>
      <c r="H1217" s="57" t="n">
        <f aca="false">G1217*(1-F1217)</f>
        <v>22.4</v>
      </c>
      <c r="I1217" s="1" t="n">
        <f aca="false">MONTH(A1217)</f>
        <v>8</v>
      </c>
      <c r="J1217" s="57" t="n">
        <f aca="false">D1217*INDEX(Справочник!$E$5:$E$16,MATCH(C1217,Справочник!$A$5:$A$16,0))</f>
        <v>17.4</v>
      </c>
      <c r="K1217" s="57" t="n">
        <f aca="false">D1217*INDEX(Справочник!$F$5:$F$16,MATCH(C1217,Справочник!$A$5:$A$16,0))</f>
        <v>7.9</v>
      </c>
    </row>
    <row r="1218" customFormat="false" ht="15" hidden="false" customHeight="false" outlineLevel="0" collapsed="false">
      <c r="A1218" s="53" t="n">
        <v>45882</v>
      </c>
      <c r="B1218" s="54" t="s">
        <v>935</v>
      </c>
      <c r="C1218" s="54" t="s">
        <v>80</v>
      </c>
      <c r="D1218" s="54" t="n">
        <v>1</v>
      </c>
      <c r="E1218" s="55" t="n">
        <v>9.9</v>
      </c>
      <c r="F1218" s="56" t="n">
        <v>0.1</v>
      </c>
      <c r="G1218" s="57" t="n">
        <f aca="false">D1218*E1218</f>
        <v>9.9</v>
      </c>
      <c r="H1218" s="57" t="n">
        <f aca="false">G1218*(1-F1218)</f>
        <v>8.91</v>
      </c>
      <c r="I1218" s="1" t="n">
        <f aca="false">MONTH(A1218)</f>
        <v>8</v>
      </c>
      <c r="J1218" s="57" t="n">
        <f aca="false">D1218*INDEX(Справочник!$E$5:$E$16,MATCH(C1218,Справочник!$A$5:$A$16,0))</f>
        <v>4.2</v>
      </c>
      <c r="K1218" s="57" t="n">
        <f aca="false">D1218*INDEX(Справочник!$F$5:$F$16,MATCH(C1218,Справочник!$A$5:$A$16,0))</f>
        <v>0.9</v>
      </c>
    </row>
    <row r="1219" customFormat="false" ht="15" hidden="false" customHeight="false" outlineLevel="0" collapsed="false">
      <c r="A1219" s="53" t="n">
        <v>45882</v>
      </c>
      <c r="B1219" s="54" t="s">
        <v>936</v>
      </c>
      <c r="C1219" s="54" t="s">
        <v>86</v>
      </c>
      <c r="D1219" s="54" t="n">
        <v>1</v>
      </c>
      <c r="E1219" s="55" t="n">
        <v>7.5</v>
      </c>
      <c r="F1219" s="56" t="n">
        <v>0</v>
      </c>
      <c r="G1219" s="57" t="n">
        <f aca="false">D1219*E1219</f>
        <v>7.5</v>
      </c>
      <c r="H1219" s="57" t="n">
        <f aca="false">G1219*(1-F1219)</f>
        <v>7.5</v>
      </c>
      <c r="I1219" s="1" t="n">
        <f aca="false">MONTH(A1219)</f>
        <v>8</v>
      </c>
      <c r="J1219" s="57" t="n">
        <f aca="false">D1219*INDEX(Справочник!$E$5:$E$16,MATCH(C1219,Справочник!$A$5:$A$16,0))</f>
        <v>2.6</v>
      </c>
      <c r="K1219" s="57" t="n">
        <f aca="false">D1219*INDEX(Справочник!$F$5:$F$16,MATCH(C1219,Справочник!$A$5:$A$16,0))</f>
        <v>0.7</v>
      </c>
    </row>
    <row r="1220" customFormat="false" ht="15" hidden="false" customHeight="false" outlineLevel="0" collapsed="false">
      <c r="A1220" s="53" t="n">
        <v>45882</v>
      </c>
      <c r="B1220" s="54" t="s">
        <v>936</v>
      </c>
      <c r="C1220" s="54" t="s">
        <v>87</v>
      </c>
      <c r="D1220" s="54" t="n">
        <v>1</v>
      </c>
      <c r="E1220" s="55" t="n">
        <v>5.9</v>
      </c>
      <c r="F1220" s="56" t="n">
        <v>0.1</v>
      </c>
      <c r="G1220" s="57" t="n">
        <f aca="false">D1220*E1220</f>
        <v>5.9</v>
      </c>
      <c r="H1220" s="57" t="n">
        <f aca="false">G1220*(1-F1220)</f>
        <v>5.31</v>
      </c>
      <c r="I1220" s="1" t="n">
        <f aca="false">MONTH(A1220)</f>
        <v>8</v>
      </c>
      <c r="J1220" s="57" t="n">
        <f aca="false">D1220*INDEX(Справочник!$E$5:$E$16,MATCH(C1220,Справочник!$A$5:$A$16,0))</f>
        <v>1.9</v>
      </c>
      <c r="K1220" s="57" t="n">
        <f aca="false">D1220*INDEX(Справочник!$F$5:$F$16,MATCH(C1220,Справочник!$A$5:$A$16,0))</f>
        <v>0.7</v>
      </c>
    </row>
    <row r="1221" customFormat="false" ht="15" hidden="false" customHeight="false" outlineLevel="0" collapsed="false">
      <c r="A1221" s="53" t="n">
        <v>45882</v>
      </c>
      <c r="B1221" s="54" t="s">
        <v>936</v>
      </c>
      <c r="C1221" s="54" t="s">
        <v>83</v>
      </c>
      <c r="D1221" s="54" t="n">
        <v>1</v>
      </c>
      <c r="E1221" s="55" t="n">
        <v>11.5</v>
      </c>
      <c r="F1221" s="56" t="n">
        <v>0</v>
      </c>
      <c r="G1221" s="57" t="n">
        <f aca="false">D1221*E1221</f>
        <v>11.5</v>
      </c>
      <c r="H1221" s="57" t="n">
        <f aca="false">G1221*(1-F1221)</f>
        <v>11.5</v>
      </c>
      <c r="I1221" s="1" t="n">
        <f aca="false">MONTH(A1221)</f>
        <v>8</v>
      </c>
      <c r="J1221" s="57" t="n">
        <f aca="false">D1221*INDEX(Справочник!$E$5:$E$16,MATCH(C1221,Справочник!$A$5:$A$16,0))</f>
        <v>5.1</v>
      </c>
      <c r="K1221" s="57" t="n">
        <f aca="false">D1221*INDEX(Справочник!$F$5:$F$16,MATCH(C1221,Справочник!$A$5:$A$16,0))</f>
        <v>0.9</v>
      </c>
    </row>
    <row r="1222" customFormat="false" ht="15" hidden="false" customHeight="false" outlineLevel="0" collapsed="false">
      <c r="A1222" s="53" t="n">
        <v>45882</v>
      </c>
      <c r="B1222" s="54" t="s">
        <v>937</v>
      </c>
      <c r="C1222" s="54" t="s">
        <v>81</v>
      </c>
      <c r="D1222" s="54" t="n">
        <v>1</v>
      </c>
      <c r="E1222" s="55" t="n">
        <v>29.9</v>
      </c>
      <c r="F1222" s="56" t="n">
        <v>0</v>
      </c>
      <c r="G1222" s="57" t="n">
        <f aca="false">D1222*E1222</f>
        <v>29.9</v>
      </c>
      <c r="H1222" s="57" t="n">
        <f aca="false">G1222*(1-F1222)</f>
        <v>29.9</v>
      </c>
      <c r="I1222" s="1" t="n">
        <f aca="false">MONTH(A1222)</f>
        <v>8</v>
      </c>
      <c r="J1222" s="57" t="n">
        <f aca="false">D1222*INDEX(Справочник!$E$5:$E$16,MATCH(C1222,Справочник!$A$5:$A$16,0))</f>
        <v>14.8</v>
      </c>
      <c r="K1222" s="57" t="n">
        <f aca="false">D1222*INDEX(Справочник!$F$5:$F$16,MATCH(C1222,Справочник!$A$5:$A$16,0))</f>
        <v>2.4</v>
      </c>
    </row>
    <row r="1223" customFormat="false" ht="15" hidden="false" customHeight="false" outlineLevel="0" collapsed="false">
      <c r="A1223" s="53" t="n">
        <v>45882</v>
      </c>
      <c r="B1223" s="54" t="s">
        <v>937</v>
      </c>
      <c r="C1223" s="54" t="s">
        <v>82</v>
      </c>
      <c r="D1223" s="54" t="n">
        <v>2</v>
      </c>
      <c r="E1223" s="55" t="n">
        <v>32</v>
      </c>
      <c r="F1223" s="56" t="n">
        <v>0</v>
      </c>
      <c r="G1223" s="57" t="n">
        <f aca="false">D1223*E1223</f>
        <v>64</v>
      </c>
      <c r="H1223" s="57" t="n">
        <f aca="false">G1223*(1-F1223)</f>
        <v>64</v>
      </c>
      <c r="I1223" s="1" t="n">
        <f aca="false">MONTH(A1223)</f>
        <v>8</v>
      </c>
      <c r="J1223" s="57" t="n">
        <f aca="false">D1223*INDEX(Справочник!$E$5:$E$16,MATCH(C1223,Справочник!$A$5:$A$16,0))</f>
        <v>33</v>
      </c>
      <c r="K1223" s="57" t="n">
        <f aca="false">D1223*INDEX(Справочник!$F$5:$F$16,MATCH(C1223,Справочник!$A$5:$A$16,0))</f>
        <v>4.8</v>
      </c>
    </row>
    <row r="1224" customFormat="false" ht="15" hidden="false" customHeight="false" outlineLevel="0" collapsed="false">
      <c r="A1224" s="53" t="n">
        <v>45882</v>
      </c>
      <c r="B1224" s="54" t="s">
        <v>937</v>
      </c>
      <c r="C1224" s="54" t="s">
        <v>89</v>
      </c>
      <c r="D1224" s="54" t="n">
        <v>1</v>
      </c>
      <c r="E1224" s="55" t="n">
        <v>24</v>
      </c>
      <c r="F1224" s="56" t="n">
        <v>0.1</v>
      </c>
      <c r="G1224" s="57" t="n">
        <f aca="false">D1224*E1224</f>
        <v>24</v>
      </c>
      <c r="H1224" s="57" t="n">
        <f aca="false">G1224*(1-F1224)</f>
        <v>21.6</v>
      </c>
      <c r="I1224" s="1" t="n">
        <f aca="false">MONTH(A1224)</f>
        <v>8</v>
      </c>
      <c r="J1224" s="57" t="n">
        <f aca="false">D1224*INDEX(Справочник!$E$5:$E$16,MATCH(C1224,Справочник!$A$5:$A$16,0))</f>
        <v>13.5</v>
      </c>
      <c r="K1224" s="57" t="n">
        <f aca="false">D1224*INDEX(Справочник!$F$5:$F$16,MATCH(C1224,Справочник!$A$5:$A$16,0))</f>
        <v>3.8</v>
      </c>
    </row>
    <row r="1225" customFormat="false" ht="15" hidden="false" customHeight="false" outlineLevel="0" collapsed="false">
      <c r="A1225" s="53" t="n">
        <v>45883</v>
      </c>
      <c r="B1225" s="54" t="s">
        <v>938</v>
      </c>
      <c r="C1225" s="54" t="s">
        <v>86</v>
      </c>
      <c r="D1225" s="54" t="n">
        <v>1</v>
      </c>
      <c r="E1225" s="55" t="n">
        <v>7.5</v>
      </c>
      <c r="F1225" s="56" t="n">
        <v>0</v>
      </c>
      <c r="G1225" s="57" t="n">
        <f aca="false">D1225*E1225</f>
        <v>7.5</v>
      </c>
      <c r="H1225" s="57" t="n">
        <f aca="false">G1225*(1-F1225)</f>
        <v>7.5</v>
      </c>
      <c r="I1225" s="1" t="n">
        <f aca="false">MONTH(A1225)</f>
        <v>8</v>
      </c>
      <c r="J1225" s="57" t="n">
        <f aca="false">D1225*INDEX(Справочник!$E$5:$E$16,MATCH(C1225,Справочник!$A$5:$A$16,0))</f>
        <v>2.6</v>
      </c>
      <c r="K1225" s="57" t="n">
        <f aca="false">D1225*INDEX(Справочник!$F$5:$F$16,MATCH(C1225,Справочник!$A$5:$A$16,0))</f>
        <v>0.7</v>
      </c>
    </row>
    <row r="1226" customFormat="false" ht="15" hidden="false" customHeight="false" outlineLevel="0" collapsed="false">
      <c r="A1226" s="53" t="n">
        <v>45883</v>
      </c>
      <c r="B1226" s="54" t="s">
        <v>939</v>
      </c>
      <c r="C1226" s="54" t="s">
        <v>83</v>
      </c>
      <c r="D1226" s="54" t="n">
        <v>1</v>
      </c>
      <c r="E1226" s="55" t="n">
        <v>11.5</v>
      </c>
      <c r="F1226" s="56" t="n">
        <v>0</v>
      </c>
      <c r="G1226" s="57" t="n">
        <f aca="false">D1226*E1226</f>
        <v>11.5</v>
      </c>
      <c r="H1226" s="57" t="n">
        <f aca="false">G1226*(1-F1226)</f>
        <v>11.5</v>
      </c>
      <c r="I1226" s="1" t="n">
        <f aca="false">MONTH(A1226)</f>
        <v>8</v>
      </c>
      <c r="J1226" s="57" t="n">
        <f aca="false">D1226*INDEX(Справочник!$E$5:$E$16,MATCH(C1226,Справочник!$A$5:$A$16,0))</f>
        <v>5.1</v>
      </c>
      <c r="K1226" s="57" t="n">
        <f aca="false">D1226*INDEX(Справочник!$F$5:$F$16,MATCH(C1226,Справочник!$A$5:$A$16,0))</f>
        <v>0.9</v>
      </c>
    </row>
    <row r="1227" customFormat="false" ht="15" hidden="false" customHeight="false" outlineLevel="0" collapsed="false">
      <c r="A1227" s="53" t="n">
        <v>45884</v>
      </c>
      <c r="B1227" s="54" t="s">
        <v>940</v>
      </c>
      <c r="C1227" s="54" t="s">
        <v>87</v>
      </c>
      <c r="D1227" s="54" t="n">
        <v>1</v>
      </c>
      <c r="E1227" s="55" t="n">
        <v>5.9</v>
      </c>
      <c r="F1227" s="56" t="n">
        <v>0.1</v>
      </c>
      <c r="G1227" s="57" t="n">
        <f aca="false">D1227*E1227</f>
        <v>5.9</v>
      </c>
      <c r="H1227" s="57" t="n">
        <f aca="false">G1227*(1-F1227)</f>
        <v>5.31</v>
      </c>
      <c r="I1227" s="1" t="n">
        <f aca="false">MONTH(A1227)</f>
        <v>8</v>
      </c>
      <c r="J1227" s="57" t="n">
        <f aca="false">D1227*INDEX(Справочник!$E$5:$E$16,MATCH(C1227,Справочник!$A$5:$A$16,0))</f>
        <v>1.9</v>
      </c>
      <c r="K1227" s="57" t="n">
        <f aca="false">D1227*INDEX(Справочник!$F$5:$F$16,MATCH(C1227,Справочник!$A$5:$A$16,0))</f>
        <v>0.7</v>
      </c>
    </row>
    <row r="1228" customFormat="false" ht="15" hidden="false" customHeight="false" outlineLevel="0" collapsed="false">
      <c r="A1228" s="53" t="n">
        <v>45884</v>
      </c>
      <c r="B1228" s="54" t="s">
        <v>941</v>
      </c>
      <c r="C1228" s="54" t="s">
        <v>80</v>
      </c>
      <c r="D1228" s="54" t="n">
        <v>1</v>
      </c>
      <c r="E1228" s="55" t="n">
        <v>9.9</v>
      </c>
      <c r="F1228" s="56" t="n">
        <v>0</v>
      </c>
      <c r="G1228" s="57" t="n">
        <f aca="false">D1228*E1228</f>
        <v>9.9</v>
      </c>
      <c r="H1228" s="57" t="n">
        <f aca="false">G1228*(1-F1228)</f>
        <v>9.9</v>
      </c>
      <c r="I1228" s="1" t="n">
        <f aca="false">MONTH(A1228)</f>
        <v>8</v>
      </c>
      <c r="J1228" s="57" t="n">
        <f aca="false">D1228*INDEX(Справочник!$E$5:$E$16,MATCH(C1228,Справочник!$A$5:$A$16,0))</f>
        <v>4.2</v>
      </c>
      <c r="K1228" s="57" t="n">
        <f aca="false">D1228*INDEX(Справочник!$F$5:$F$16,MATCH(C1228,Справочник!$A$5:$A$16,0))</f>
        <v>0.9</v>
      </c>
    </row>
    <row r="1229" customFormat="false" ht="15" hidden="false" customHeight="false" outlineLevel="0" collapsed="false">
      <c r="A1229" s="53" t="n">
        <v>45884</v>
      </c>
      <c r="B1229" s="54" t="s">
        <v>941</v>
      </c>
      <c r="C1229" s="54" t="s">
        <v>83</v>
      </c>
      <c r="D1229" s="54" t="n">
        <v>1</v>
      </c>
      <c r="E1229" s="55" t="n">
        <v>11.5</v>
      </c>
      <c r="F1229" s="56" t="n">
        <v>0</v>
      </c>
      <c r="G1229" s="57" t="n">
        <f aca="false">D1229*E1229</f>
        <v>11.5</v>
      </c>
      <c r="H1229" s="57" t="n">
        <f aca="false">G1229*(1-F1229)</f>
        <v>11.5</v>
      </c>
      <c r="I1229" s="1" t="n">
        <f aca="false">MONTH(A1229)</f>
        <v>8</v>
      </c>
      <c r="J1229" s="57" t="n">
        <f aca="false">D1229*INDEX(Справочник!$E$5:$E$16,MATCH(C1229,Справочник!$A$5:$A$16,0))</f>
        <v>5.1</v>
      </c>
      <c r="K1229" s="57" t="n">
        <f aca="false">D1229*INDEX(Справочник!$F$5:$F$16,MATCH(C1229,Справочник!$A$5:$A$16,0))</f>
        <v>0.9</v>
      </c>
    </row>
    <row r="1230" customFormat="false" ht="15" hidden="false" customHeight="false" outlineLevel="0" collapsed="false">
      <c r="A1230" s="53" t="n">
        <v>45885</v>
      </c>
      <c r="B1230" s="54" t="s">
        <v>942</v>
      </c>
      <c r="C1230" s="54" t="s">
        <v>84</v>
      </c>
      <c r="D1230" s="54" t="n">
        <v>1</v>
      </c>
      <c r="E1230" s="55" t="n">
        <v>10.5</v>
      </c>
      <c r="F1230" s="56" t="n">
        <v>0.1</v>
      </c>
      <c r="G1230" s="57" t="n">
        <f aca="false">D1230*E1230</f>
        <v>10.5</v>
      </c>
      <c r="H1230" s="57" t="n">
        <f aca="false">G1230*(1-F1230)</f>
        <v>9.45</v>
      </c>
      <c r="I1230" s="1" t="n">
        <f aca="false">MONTH(A1230)</f>
        <v>8</v>
      </c>
      <c r="J1230" s="57" t="n">
        <f aca="false">D1230*INDEX(Справочник!$E$5:$E$16,MATCH(C1230,Справочник!$A$5:$A$16,0))</f>
        <v>4.7</v>
      </c>
      <c r="K1230" s="57" t="n">
        <f aca="false">D1230*INDEX(Справочник!$F$5:$F$16,MATCH(C1230,Справочник!$A$5:$A$16,0))</f>
        <v>0.9</v>
      </c>
    </row>
    <row r="1231" customFormat="false" ht="15" hidden="false" customHeight="false" outlineLevel="0" collapsed="false">
      <c r="A1231" s="53" t="n">
        <v>45885</v>
      </c>
      <c r="B1231" s="54" t="s">
        <v>943</v>
      </c>
      <c r="C1231" s="54" t="s">
        <v>86</v>
      </c>
      <c r="D1231" s="54" t="n">
        <v>1</v>
      </c>
      <c r="E1231" s="55" t="n">
        <v>7.5</v>
      </c>
      <c r="F1231" s="56" t="n">
        <v>0</v>
      </c>
      <c r="G1231" s="57" t="n">
        <f aca="false">D1231*E1231</f>
        <v>7.5</v>
      </c>
      <c r="H1231" s="57" t="n">
        <f aca="false">G1231*(1-F1231)</f>
        <v>7.5</v>
      </c>
      <c r="I1231" s="1" t="n">
        <f aca="false">MONTH(A1231)</f>
        <v>8</v>
      </c>
      <c r="J1231" s="57" t="n">
        <f aca="false">D1231*INDEX(Справочник!$E$5:$E$16,MATCH(C1231,Справочник!$A$5:$A$16,0))</f>
        <v>2.6</v>
      </c>
      <c r="K1231" s="57" t="n">
        <f aca="false">D1231*INDEX(Справочник!$F$5:$F$16,MATCH(C1231,Справочник!$A$5:$A$16,0))</f>
        <v>0.7</v>
      </c>
    </row>
    <row r="1232" customFormat="false" ht="15" hidden="false" customHeight="false" outlineLevel="0" collapsed="false">
      <c r="A1232" s="53" t="n">
        <v>45885</v>
      </c>
      <c r="B1232" s="54" t="s">
        <v>943</v>
      </c>
      <c r="C1232" s="54" t="s">
        <v>83</v>
      </c>
      <c r="D1232" s="54" t="n">
        <v>3</v>
      </c>
      <c r="E1232" s="55" t="n">
        <v>11.5</v>
      </c>
      <c r="F1232" s="56" t="n">
        <v>0</v>
      </c>
      <c r="G1232" s="57" t="n">
        <f aca="false">D1232*E1232</f>
        <v>34.5</v>
      </c>
      <c r="H1232" s="57" t="n">
        <f aca="false">G1232*(1-F1232)</f>
        <v>34.5</v>
      </c>
      <c r="I1232" s="1" t="n">
        <f aca="false">MONTH(A1232)</f>
        <v>8</v>
      </c>
      <c r="J1232" s="57" t="n">
        <f aca="false">D1232*INDEX(Справочник!$E$5:$E$16,MATCH(C1232,Справочник!$A$5:$A$16,0))</f>
        <v>15.3</v>
      </c>
      <c r="K1232" s="57" t="n">
        <f aca="false">D1232*INDEX(Справочник!$F$5:$F$16,MATCH(C1232,Справочник!$A$5:$A$16,0))</f>
        <v>2.7</v>
      </c>
    </row>
    <row r="1233" customFormat="false" ht="15" hidden="false" customHeight="false" outlineLevel="0" collapsed="false">
      <c r="A1233" s="53" t="n">
        <v>45885</v>
      </c>
      <c r="B1233" s="54" t="s">
        <v>944</v>
      </c>
      <c r="C1233" s="54" t="s">
        <v>85</v>
      </c>
      <c r="D1233" s="54" t="n">
        <v>1</v>
      </c>
      <c r="E1233" s="55" t="n">
        <v>6.9</v>
      </c>
      <c r="F1233" s="56" t="n">
        <v>0.1</v>
      </c>
      <c r="G1233" s="57" t="n">
        <f aca="false">D1233*E1233</f>
        <v>6.9</v>
      </c>
      <c r="H1233" s="57" t="n">
        <f aca="false">G1233*(1-F1233)</f>
        <v>6.21</v>
      </c>
      <c r="I1233" s="1" t="n">
        <f aca="false">MONTH(A1233)</f>
        <v>8</v>
      </c>
      <c r="J1233" s="57" t="n">
        <f aca="false">D1233*INDEX(Справочник!$E$5:$E$16,MATCH(C1233,Справочник!$A$5:$A$16,0))</f>
        <v>2.3</v>
      </c>
      <c r="K1233" s="57" t="n">
        <f aca="false">D1233*INDEX(Справочник!$F$5:$F$16,MATCH(C1233,Справочник!$A$5:$A$16,0))</f>
        <v>0.7</v>
      </c>
    </row>
    <row r="1234" customFormat="false" ht="15" hidden="false" customHeight="false" outlineLevel="0" collapsed="false">
      <c r="A1234" s="53" t="n">
        <v>45885</v>
      </c>
      <c r="B1234" s="54" t="s">
        <v>945</v>
      </c>
      <c r="C1234" s="54" t="s">
        <v>89</v>
      </c>
      <c r="D1234" s="54" t="n">
        <v>1</v>
      </c>
      <c r="E1234" s="55" t="n">
        <v>24</v>
      </c>
      <c r="F1234" s="56" t="n">
        <v>0</v>
      </c>
      <c r="G1234" s="57" t="n">
        <f aca="false">D1234*E1234</f>
        <v>24</v>
      </c>
      <c r="H1234" s="57" t="n">
        <f aca="false">G1234*(1-F1234)</f>
        <v>24</v>
      </c>
      <c r="I1234" s="1" t="n">
        <f aca="false">MONTH(A1234)</f>
        <v>8</v>
      </c>
      <c r="J1234" s="57" t="n">
        <f aca="false">D1234*INDEX(Справочник!$E$5:$E$16,MATCH(C1234,Справочник!$A$5:$A$16,0))</f>
        <v>13.5</v>
      </c>
      <c r="K1234" s="57" t="n">
        <f aca="false">D1234*INDEX(Справочник!$F$5:$F$16,MATCH(C1234,Справочник!$A$5:$A$16,0))</f>
        <v>3.8</v>
      </c>
    </row>
    <row r="1235" customFormat="false" ht="15" hidden="false" customHeight="false" outlineLevel="0" collapsed="false">
      <c r="A1235" s="53" t="n">
        <v>45885</v>
      </c>
      <c r="B1235" s="54" t="s">
        <v>946</v>
      </c>
      <c r="C1235" s="54" t="s">
        <v>91</v>
      </c>
      <c r="D1235" s="54" t="n">
        <v>1</v>
      </c>
      <c r="E1235" s="55" t="n">
        <v>28</v>
      </c>
      <c r="F1235" s="56" t="n">
        <v>0.2</v>
      </c>
      <c r="G1235" s="57" t="n">
        <f aca="false">D1235*E1235</f>
        <v>28</v>
      </c>
      <c r="H1235" s="57" t="n">
        <f aca="false">G1235*(1-F1235)</f>
        <v>22.4</v>
      </c>
      <c r="I1235" s="1" t="n">
        <f aca="false">MONTH(A1235)</f>
        <v>8</v>
      </c>
      <c r="J1235" s="57" t="n">
        <f aca="false">D1235*INDEX(Справочник!$E$5:$E$16,MATCH(C1235,Справочник!$A$5:$A$16,0))</f>
        <v>17.4</v>
      </c>
      <c r="K1235" s="57" t="n">
        <f aca="false">D1235*INDEX(Справочник!$F$5:$F$16,MATCH(C1235,Справочник!$A$5:$A$16,0))</f>
        <v>7.9</v>
      </c>
    </row>
    <row r="1236" customFormat="false" ht="15" hidden="false" customHeight="false" outlineLevel="0" collapsed="false">
      <c r="A1236" s="53" t="n">
        <v>45885</v>
      </c>
      <c r="B1236" s="54" t="s">
        <v>946</v>
      </c>
      <c r="C1236" s="54" t="s">
        <v>80</v>
      </c>
      <c r="D1236" s="54" t="n">
        <v>1</v>
      </c>
      <c r="E1236" s="55" t="n">
        <v>9.9</v>
      </c>
      <c r="F1236" s="56" t="n">
        <v>0</v>
      </c>
      <c r="G1236" s="57" t="n">
        <f aca="false">D1236*E1236</f>
        <v>9.9</v>
      </c>
      <c r="H1236" s="57" t="n">
        <f aca="false">G1236*(1-F1236)</f>
        <v>9.9</v>
      </c>
      <c r="I1236" s="1" t="n">
        <f aca="false">MONTH(A1236)</f>
        <v>8</v>
      </c>
      <c r="J1236" s="57" t="n">
        <f aca="false">D1236*INDEX(Справочник!$E$5:$E$16,MATCH(C1236,Справочник!$A$5:$A$16,0))</f>
        <v>4.2</v>
      </c>
      <c r="K1236" s="57" t="n">
        <f aca="false">D1236*INDEX(Справочник!$F$5:$F$16,MATCH(C1236,Справочник!$A$5:$A$16,0))</f>
        <v>0.9</v>
      </c>
    </row>
    <row r="1237" customFormat="false" ht="15" hidden="false" customHeight="false" outlineLevel="0" collapsed="false">
      <c r="A1237" s="53" t="n">
        <v>45886</v>
      </c>
      <c r="B1237" s="54" t="s">
        <v>947</v>
      </c>
      <c r="C1237" s="54" t="s">
        <v>80</v>
      </c>
      <c r="D1237" s="54" t="n">
        <v>2</v>
      </c>
      <c r="E1237" s="55" t="n">
        <v>9.9</v>
      </c>
      <c r="F1237" s="56" t="n">
        <v>0.1</v>
      </c>
      <c r="G1237" s="57" t="n">
        <f aca="false">D1237*E1237</f>
        <v>19.8</v>
      </c>
      <c r="H1237" s="57" t="n">
        <f aca="false">G1237*(1-F1237)</f>
        <v>17.82</v>
      </c>
      <c r="I1237" s="1" t="n">
        <f aca="false">MONTH(A1237)</f>
        <v>8</v>
      </c>
      <c r="J1237" s="57" t="n">
        <f aca="false">D1237*INDEX(Справочник!$E$5:$E$16,MATCH(C1237,Справочник!$A$5:$A$16,0))</f>
        <v>8.4</v>
      </c>
      <c r="K1237" s="57" t="n">
        <f aca="false">D1237*INDEX(Справочник!$F$5:$F$16,MATCH(C1237,Справочник!$A$5:$A$16,0))</f>
        <v>1.8</v>
      </c>
    </row>
    <row r="1238" customFormat="false" ht="15" hidden="false" customHeight="false" outlineLevel="0" collapsed="false">
      <c r="A1238" s="53" t="n">
        <v>45886</v>
      </c>
      <c r="B1238" s="54" t="s">
        <v>948</v>
      </c>
      <c r="C1238" s="54" t="s">
        <v>80</v>
      </c>
      <c r="D1238" s="54" t="n">
        <v>1</v>
      </c>
      <c r="E1238" s="55" t="n">
        <v>9.9</v>
      </c>
      <c r="F1238" s="56" t="n">
        <v>0.1</v>
      </c>
      <c r="G1238" s="57" t="n">
        <f aca="false">D1238*E1238</f>
        <v>9.9</v>
      </c>
      <c r="H1238" s="57" t="n">
        <f aca="false">G1238*(1-F1238)</f>
        <v>8.91</v>
      </c>
      <c r="I1238" s="1" t="n">
        <f aca="false">MONTH(A1238)</f>
        <v>8</v>
      </c>
      <c r="J1238" s="57" t="n">
        <f aca="false">D1238*INDEX(Справочник!$E$5:$E$16,MATCH(C1238,Справочник!$A$5:$A$16,0))</f>
        <v>4.2</v>
      </c>
      <c r="K1238" s="57" t="n">
        <f aca="false">D1238*INDEX(Справочник!$F$5:$F$16,MATCH(C1238,Справочник!$A$5:$A$16,0))</f>
        <v>0.9</v>
      </c>
    </row>
    <row r="1239" customFormat="false" ht="15" hidden="false" customHeight="false" outlineLevel="0" collapsed="false">
      <c r="A1239" s="53" t="n">
        <v>45886</v>
      </c>
      <c r="B1239" s="54" t="s">
        <v>948</v>
      </c>
      <c r="C1239" s="54" t="s">
        <v>81</v>
      </c>
      <c r="D1239" s="54" t="n">
        <v>1</v>
      </c>
      <c r="E1239" s="55" t="n">
        <v>29.9</v>
      </c>
      <c r="F1239" s="56" t="n">
        <v>0.1</v>
      </c>
      <c r="G1239" s="57" t="n">
        <f aca="false">D1239*E1239</f>
        <v>29.9</v>
      </c>
      <c r="H1239" s="57" t="n">
        <f aca="false">G1239*(1-F1239)</f>
        <v>26.91</v>
      </c>
      <c r="I1239" s="1" t="n">
        <f aca="false">MONTH(A1239)</f>
        <v>8</v>
      </c>
      <c r="J1239" s="57" t="n">
        <f aca="false">D1239*INDEX(Справочник!$E$5:$E$16,MATCH(C1239,Справочник!$A$5:$A$16,0))</f>
        <v>14.8</v>
      </c>
      <c r="K1239" s="57" t="n">
        <f aca="false">D1239*INDEX(Справочник!$F$5:$F$16,MATCH(C1239,Справочник!$A$5:$A$16,0))</f>
        <v>2.4</v>
      </c>
    </row>
    <row r="1240" customFormat="false" ht="15" hidden="false" customHeight="false" outlineLevel="0" collapsed="false">
      <c r="A1240" s="53" t="n">
        <v>45886</v>
      </c>
      <c r="B1240" s="54" t="s">
        <v>949</v>
      </c>
      <c r="C1240" s="54" t="s">
        <v>80</v>
      </c>
      <c r="D1240" s="54" t="n">
        <v>1</v>
      </c>
      <c r="E1240" s="55" t="n">
        <v>9.9</v>
      </c>
      <c r="F1240" s="56" t="n">
        <v>0.1</v>
      </c>
      <c r="G1240" s="57" t="n">
        <f aca="false">D1240*E1240</f>
        <v>9.9</v>
      </c>
      <c r="H1240" s="57" t="n">
        <f aca="false">G1240*(1-F1240)</f>
        <v>8.91</v>
      </c>
      <c r="I1240" s="1" t="n">
        <f aca="false">MONTH(A1240)</f>
        <v>8</v>
      </c>
      <c r="J1240" s="57" t="n">
        <f aca="false">D1240*INDEX(Справочник!$E$5:$E$16,MATCH(C1240,Справочник!$A$5:$A$16,0))</f>
        <v>4.2</v>
      </c>
      <c r="K1240" s="57" t="n">
        <f aca="false">D1240*INDEX(Справочник!$F$5:$F$16,MATCH(C1240,Справочник!$A$5:$A$16,0))</f>
        <v>0.9</v>
      </c>
    </row>
    <row r="1241" customFormat="false" ht="15" hidden="false" customHeight="false" outlineLevel="0" collapsed="false">
      <c r="A1241" s="53" t="n">
        <v>45886</v>
      </c>
      <c r="B1241" s="54" t="s">
        <v>949</v>
      </c>
      <c r="C1241" s="54" t="s">
        <v>82</v>
      </c>
      <c r="D1241" s="54" t="n">
        <v>2</v>
      </c>
      <c r="E1241" s="55" t="n">
        <v>32</v>
      </c>
      <c r="F1241" s="56" t="n">
        <v>0.1</v>
      </c>
      <c r="G1241" s="57" t="n">
        <f aca="false">D1241*E1241</f>
        <v>64</v>
      </c>
      <c r="H1241" s="57" t="n">
        <f aca="false">G1241*(1-F1241)</f>
        <v>57.6</v>
      </c>
      <c r="I1241" s="1" t="n">
        <f aca="false">MONTH(A1241)</f>
        <v>8</v>
      </c>
      <c r="J1241" s="57" t="n">
        <f aca="false">D1241*INDEX(Справочник!$E$5:$E$16,MATCH(C1241,Справочник!$A$5:$A$16,0))</f>
        <v>33</v>
      </c>
      <c r="K1241" s="57" t="n">
        <f aca="false">D1241*INDEX(Справочник!$F$5:$F$16,MATCH(C1241,Справочник!$A$5:$A$16,0))</f>
        <v>4.8</v>
      </c>
    </row>
    <row r="1242" customFormat="false" ht="15" hidden="false" customHeight="false" outlineLevel="0" collapsed="false">
      <c r="A1242" s="53" t="n">
        <v>45886</v>
      </c>
      <c r="B1242" s="54" t="s">
        <v>950</v>
      </c>
      <c r="C1242" s="54" t="s">
        <v>80</v>
      </c>
      <c r="D1242" s="54" t="n">
        <v>1</v>
      </c>
      <c r="E1242" s="55" t="n">
        <v>9.9</v>
      </c>
      <c r="F1242" s="56" t="n">
        <v>0</v>
      </c>
      <c r="G1242" s="57" t="n">
        <f aca="false">D1242*E1242</f>
        <v>9.9</v>
      </c>
      <c r="H1242" s="57" t="n">
        <f aca="false">G1242*(1-F1242)</f>
        <v>9.9</v>
      </c>
      <c r="I1242" s="1" t="n">
        <f aca="false">MONTH(A1242)</f>
        <v>8</v>
      </c>
      <c r="J1242" s="57" t="n">
        <f aca="false">D1242*INDEX(Справочник!$E$5:$E$16,MATCH(C1242,Справочник!$A$5:$A$16,0))</f>
        <v>4.2</v>
      </c>
      <c r="K1242" s="57" t="n">
        <f aca="false">D1242*INDEX(Справочник!$F$5:$F$16,MATCH(C1242,Справочник!$A$5:$A$16,0))</f>
        <v>0.9</v>
      </c>
    </row>
    <row r="1243" customFormat="false" ht="15" hidden="false" customHeight="false" outlineLevel="0" collapsed="false">
      <c r="A1243" s="53" t="n">
        <v>45886</v>
      </c>
      <c r="B1243" s="54" t="s">
        <v>950</v>
      </c>
      <c r="C1243" s="54" t="s">
        <v>83</v>
      </c>
      <c r="D1243" s="54" t="n">
        <v>1</v>
      </c>
      <c r="E1243" s="55" t="n">
        <v>11.5</v>
      </c>
      <c r="F1243" s="56" t="n">
        <v>0</v>
      </c>
      <c r="G1243" s="57" t="n">
        <f aca="false">D1243*E1243</f>
        <v>11.5</v>
      </c>
      <c r="H1243" s="57" t="n">
        <f aca="false">G1243*(1-F1243)</f>
        <v>11.5</v>
      </c>
      <c r="I1243" s="1" t="n">
        <f aca="false">MONTH(A1243)</f>
        <v>8</v>
      </c>
      <c r="J1243" s="57" t="n">
        <f aca="false">D1243*INDEX(Справочник!$E$5:$E$16,MATCH(C1243,Справочник!$A$5:$A$16,0))</f>
        <v>5.1</v>
      </c>
      <c r="K1243" s="57" t="n">
        <f aca="false">D1243*INDEX(Справочник!$F$5:$F$16,MATCH(C1243,Справочник!$A$5:$A$16,0))</f>
        <v>0.9</v>
      </c>
    </row>
    <row r="1244" customFormat="false" ht="15" hidden="false" customHeight="false" outlineLevel="0" collapsed="false">
      <c r="A1244" s="53" t="n">
        <v>45886</v>
      </c>
      <c r="B1244" s="54" t="s">
        <v>951</v>
      </c>
      <c r="C1244" s="54" t="s">
        <v>85</v>
      </c>
      <c r="D1244" s="54" t="n">
        <v>1</v>
      </c>
      <c r="E1244" s="55" t="n">
        <v>6.9</v>
      </c>
      <c r="F1244" s="56" t="n">
        <v>0</v>
      </c>
      <c r="G1244" s="57" t="n">
        <f aca="false">D1244*E1244</f>
        <v>6.9</v>
      </c>
      <c r="H1244" s="57" t="n">
        <f aca="false">G1244*(1-F1244)</f>
        <v>6.9</v>
      </c>
      <c r="I1244" s="1" t="n">
        <f aca="false">MONTH(A1244)</f>
        <v>8</v>
      </c>
      <c r="J1244" s="57" t="n">
        <f aca="false">D1244*INDEX(Справочник!$E$5:$E$16,MATCH(C1244,Справочник!$A$5:$A$16,0))</f>
        <v>2.3</v>
      </c>
      <c r="K1244" s="57" t="n">
        <f aca="false">D1244*INDEX(Справочник!$F$5:$F$16,MATCH(C1244,Справочник!$A$5:$A$16,0))</f>
        <v>0.7</v>
      </c>
    </row>
    <row r="1245" customFormat="false" ht="15" hidden="false" customHeight="false" outlineLevel="0" collapsed="false">
      <c r="A1245" s="53" t="n">
        <v>45886</v>
      </c>
      <c r="B1245" s="54" t="s">
        <v>951</v>
      </c>
      <c r="C1245" s="54" t="s">
        <v>89</v>
      </c>
      <c r="D1245" s="54" t="n">
        <v>1</v>
      </c>
      <c r="E1245" s="55" t="n">
        <v>24</v>
      </c>
      <c r="F1245" s="56" t="n">
        <v>0.1</v>
      </c>
      <c r="G1245" s="57" t="n">
        <f aca="false">D1245*E1245</f>
        <v>24</v>
      </c>
      <c r="H1245" s="57" t="n">
        <f aca="false">G1245*(1-F1245)</f>
        <v>21.6</v>
      </c>
      <c r="I1245" s="1" t="n">
        <f aca="false">MONTH(A1245)</f>
        <v>8</v>
      </c>
      <c r="J1245" s="57" t="n">
        <f aca="false">D1245*INDEX(Справочник!$E$5:$E$16,MATCH(C1245,Справочник!$A$5:$A$16,0))</f>
        <v>13.5</v>
      </c>
      <c r="K1245" s="57" t="n">
        <f aca="false">D1245*INDEX(Справочник!$F$5:$F$16,MATCH(C1245,Справочник!$A$5:$A$16,0))</f>
        <v>3.8</v>
      </c>
    </row>
    <row r="1246" customFormat="false" ht="15" hidden="false" customHeight="false" outlineLevel="0" collapsed="false">
      <c r="A1246" s="53" t="n">
        <v>45886</v>
      </c>
      <c r="B1246" s="54" t="s">
        <v>952</v>
      </c>
      <c r="C1246" s="54" t="s">
        <v>82</v>
      </c>
      <c r="D1246" s="54" t="n">
        <v>1</v>
      </c>
      <c r="E1246" s="55" t="n">
        <v>32</v>
      </c>
      <c r="F1246" s="56" t="n">
        <v>0.1</v>
      </c>
      <c r="G1246" s="57" t="n">
        <f aca="false">D1246*E1246</f>
        <v>32</v>
      </c>
      <c r="H1246" s="57" t="n">
        <f aca="false">G1246*(1-F1246)</f>
        <v>28.8</v>
      </c>
      <c r="I1246" s="1" t="n">
        <f aca="false">MONTH(A1246)</f>
        <v>8</v>
      </c>
      <c r="J1246" s="57" t="n">
        <f aca="false">D1246*INDEX(Справочник!$E$5:$E$16,MATCH(C1246,Справочник!$A$5:$A$16,0))</f>
        <v>16.5</v>
      </c>
      <c r="K1246" s="57" t="n">
        <f aca="false">D1246*INDEX(Справочник!$F$5:$F$16,MATCH(C1246,Справочник!$A$5:$A$16,0))</f>
        <v>2.4</v>
      </c>
    </row>
    <row r="1247" customFormat="false" ht="15" hidden="false" customHeight="false" outlineLevel="0" collapsed="false">
      <c r="A1247" s="53" t="n">
        <v>45887</v>
      </c>
      <c r="B1247" s="54" t="s">
        <v>953</v>
      </c>
      <c r="C1247" s="54" t="s">
        <v>80</v>
      </c>
      <c r="D1247" s="54" t="n">
        <v>1</v>
      </c>
      <c r="E1247" s="55" t="n">
        <v>9.9</v>
      </c>
      <c r="F1247" s="56" t="n">
        <v>0</v>
      </c>
      <c r="G1247" s="57" t="n">
        <f aca="false">D1247*E1247</f>
        <v>9.9</v>
      </c>
      <c r="H1247" s="57" t="n">
        <f aca="false">G1247*(1-F1247)</f>
        <v>9.9</v>
      </c>
      <c r="I1247" s="1" t="n">
        <f aca="false">MONTH(A1247)</f>
        <v>8</v>
      </c>
      <c r="J1247" s="57" t="n">
        <f aca="false">D1247*INDEX(Справочник!$E$5:$E$16,MATCH(C1247,Справочник!$A$5:$A$16,0))</f>
        <v>4.2</v>
      </c>
      <c r="K1247" s="57" t="n">
        <f aca="false">D1247*INDEX(Справочник!$F$5:$F$16,MATCH(C1247,Справочник!$A$5:$A$16,0))</f>
        <v>0.9</v>
      </c>
    </row>
    <row r="1248" customFormat="false" ht="15" hidden="false" customHeight="false" outlineLevel="0" collapsed="false">
      <c r="A1248" s="53" t="n">
        <v>45887</v>
      </c>
      <c r="B1248" s="54" t="s">
        <v>953</v>
      </c>
      <c r="C1248" s="54" t="s">
        <v>82</v>
      </c>
      <c r="D1248" s="54" t="n">
        <v>1</v>
      </c>
      <c r="E1248" s="55" t="n">
        <v>32</v>
      </c>
      <c r="F1248" s="56" t="n">
        <v>0.1</v>
      </c>
      <c r="G1248" s="57" t="n">
        <f aca="false">D1248*E1248</f>
        <v>32</v>
      </c>
      <c r="H1248" s="57" t="n">
        <f aca="false">G1248*(1-F1248)</f>
        <v>28.8</v>
      </c>
      <c r="I1248" s="1" t="n">
        <f aca="false">MONTH(A1248)</f>
        <v>8</v>
      </c>
      <c r="J1248" s="57" t="n">
        <f aca="false">D1248*INDEX(Справочник!$E$5:$E$16,MATCH(C1248,Справочник!$A$5:$A$16,0))</f>
        <v>16.5</v>
      </c>
      <c r="K1248" s="57" t="n">
        <f aca="false">D1248*INDEX(Справочник!$F$5:$F$16,MATCH(C1248,Справочник!$A$5:$A$16,0))</f>
        <v>2.4</v>
      </c>
    </row>
    <row r="1249" customFormat="false" ht="15" hidden="false" customHeight="false" outlineLevel="0" collapsed="false">
      <c r="A1249" s="53" t="n">
        <v>45887</v>
      </c>
      <c r="B1249" s="54" t="s">
        <v>954</v>
      </c>
      <c r="C1249" s="54" t="s">
        <v>83</v>
      </c>
      <c r="D1249" s="54" t="n">
        <v>1</v>
      </c>
      <c r="E1249" s="55" t="n">
        <v>11.5</v>
      </c>
      <c r="F1249" s="56" t="n">
        <v>0</v>
      </c>
      <c r="G1249" s="57" t="n">
        <f aca="false">D1249*E1249</f>
        <v>11.5</v>
      </c>
      <c r="H1249" s="57" t="n">
        <f aca="false">G1249*(1-F1249)</f>
        <v>11.5</v>
      </c>
      <c r="I1249" s="1" t="n">
        <f aca="false">MONTH(A1249)</f>
        <v>8</v>
      </c>
      <c r="J1249" s="57" t="n">
        <f aca="false">D1249*INDEX(Справочник!$E$5:$E$16,MATCH(C1249,Справочник!$A$5:$A$16,0))</f>
        <v>5.1</v>
      </c>
      <c r="K1249" s="57" t="n">
        <f aca="false">D1249*INDEX(Справочник!$F$5:$F$16,MATCH(C1249,Справочник!$A$5:$A$16,0))</f>
        <v>0.9</v>
      </c>
    </row>
    <row r="1250" customFormat="false" ht="15" hidden="false" customHeight="false" outlineLevel="0" collapsed="false">
      <c r="A1250" s="53" t="n">
        <v>45887</v>
      </c>
      <c r="B1250" s="54" t="s">
        <v>954</v>
      </c>
      <c r="C1250" s="54" t="s">
        <v>80</v>
      </c>
      <c r="D1250" s="54" t="n">
        <v>2</v>
      </c>
      <c r="E1250" s="55" t="n">
        <v>9.9</v>
      </c>
      <c r="F1250" s="56" t="n">
        <v>0.1</v>
      </c>
      <c r="G1250" s="57" t="n">
        <f aca="false">D1250*E1250</f>
        <v>19.8</v>
      </c>
      <c r="H1250" s="57" t="n">
        <f aca="false">G1250*(1-F1250)</f>
        <v>17.82</v>
      </c>
      <c r="I1250" s="1" t="n">
        <f aca="false">MONTH(A1250)</f>
        <v>8</v>
      </c>
      <c r="J1250" s="57" t="n">
        <f aca="false">D1250*INDEX(Справочник!$E$5:$E$16,MATCH(C1250,Справочник!$A$5:$A$16,0))</f>
        <v>8.4</v>
      </c>
      <c r="K1250" s="57" t="n">
        <f aca="false">D1250*INDEX(Справочник!$F$5:$F$16,MATCH(C1250,Справочник!$A$5:$A$16,0))</f>
        <v>1.8</v>
      </c>
    </row>
    <row r="1251" customFormat="false" ht="15" hidden="false" customHeight="false" outlineLevel="0" collapsed="false">
      <c r="A1251" s="53" t="n">
        <v>45887</v>
      </c>
      <c r="B1251" s="54" t="s">
        <v>955</v>
      </c>
      <c r="C1251" s="54" t="s">
        <v>90</v>
      </c>
      <c r="D1251" s="54" t="n">
        <v>2</v>
      </c>
      <c r="E1251" s="55" t="n">
        <v>4.5</v>
      </c>
      <c r="F1251" s="56" t="n">
        <v>0</v>
      </c>
      <c r="G1251" s="57" t="n">
        <f aca="false">D1251*E1251</f>
        <v>9</v>
      </c>
      <c r="H1251" s="57" t="n">
        <f aca="false">G1251*(1-F1251)</f>
        <v>9</v>
      </c>
      <c r="I1251" s="1" t="n">
        <f aca="false">MONTH(A1251)</f>
        <v>8</v>
      </c>
      <c r="J1251" s="57" t="n">
        <f aca="false">D1251*INDEX(Справочник!$E$5:$E$16,MATCH(C1251,Справочник!$A$5:$A$16,0))</f>
        <v>3.2</v>
      </c>
      <c r="K1251" s="57" t="n">
        <f aca="false">D1251*INDEX(Справочник!$F$5:$F$16,MATCH(C1251,Справочник!$A$5:$A$16,0))</f>
        <v>5.8</v>
      </c>
    </row>
    <row r="1252" customFormat="false" ht="15" hidden="false" customHeight="false" outlineLevel="0" collapsed="false">
      <c r="A1252" s="53" t="n">
        <v>45887</v>
      </c>
      <c r="B1252" s="54" t="s">
        <v>955</v>
      </c>
      <c r="C1252" s="54" t="s">
        <v>81</v>
      </c>
      <c r="D1252" s="54" t="n">
        <v>1</v>
      </c>
      <c r="E1252" s="55" t="n">
        <v>29.9</v>
      </c>
      <c r="F1252" s="56" t="n">
        <v>0</v>
      </c>
      <c r="G1252" s="57" t="n">
        <f aca="false">D1252*E1252</f>
        <v>29.9</v>
      </c>
      <c r="H1252" s="57" t="n">
        <f aca="false">G1252*(1-F1252)</f>
        <v>29.9</v>
      </c>
      <c r="I1252" s="1" t="n">
        <f aca="false">MONTH(A1252)</f>
        <v>8</v>
      </c>
      <c r="J1252" s="57" t="n">
        <f aca="false">D1252*INDEX(Справочник!$E$5:$E$16,MATCH(C1252,Справочник!$A$5:$A$16,0))</f>
        <v>14.8</v>
      </c>
      <c r="K1252" s="57" t="n">
        <f aca="false">D1252*INDEX(Справочник!$F$5:$F$16,MATCH(C1252,Справочник!$A$5:$A$16,0))</f>
        <v>2.4</v>
      </c>
    </row>
    <row r="1253" customFormat="false" ht="15" hidden="false" customHeight="false" outlineLevel="0" collapsed="false">
      <c r="A1253" s="53" t="n">
        <v>45888</v>
      </c>
      <c r="B1253" s="54" t="s">
        <v>956</v>
      </c>
      <c r="C1253" s="54" t="s">
        <v>91</v>
      </c>
      <c r="D1253" s="54" t="n">
        <v>1</v>
      </c>
      <c r="E1253" s="55" t="n">
        <v>28</v>
      </c>
      <c r="F1253" s="56" t="n">
        <v>0.2</v>
      </c>
      <c r="G1253" s="57" t="n">
        <f aca="false">D1253*E1253</f>
        <v>28</v>
      </c>
      <c r="H1253" s="57" t="n">
        <f aca="false">G1253*(1-F1253)</f>
        <v>22.4</v>
      </c>
      <c r="I1253" s="1" t="n">
        <f aca="false">MONTH(A1253)</f>
        <v>8</v>
      </c>
      <c r="J1253" s="57" t="n">
        <f aca="false">D1253*INDEX(Справочник!$E$5:$E$16,MATCH(C1253,Справочник!$A$5:$A$16,0))</f>
        <v>17.4</v>
      </c>
      <c r="K1253" s="57" t="n">
        <f aca="false">D1253*INDEX(Справочник!$F$5:$F$16,MATCH(C1253,Справочник!$A$5:$A$16,0))</f>
        <v>7.9</v>
      </c>
    </row>
    <row r="1254" customFormat="false" ht="15" hidden="false" customHeight="false" outlineLevel="0" collapsed="false">
      <c r="A1254" s="53" t="n">
        <v>45888</v>
      </c>
      <c r="B1254" s="54" t="s">
        <v>957</v>
      </c>
      <c r="C1254" s="54" t="s">
        <v>85</v>
      </c>
      <c r="D1254" s="54" t="n">
        <v>1</v>
      </c>
      <c r="E1254" s="55" t="n">
        <v>6.9</v>
      </c>
      <c r="F1254" s="56" t="n">
        <v>0.1</v>
      </c>
      <c r="G1254" s="57" t="n">
        <f aca="false">D1254*E1254</f>
        <v>6.9</v>
      </c>
      <c r="H1254" s="57" t="n">
        <f aca="false">G1254*(1-F1254)</f>
        <v>6.21</v>
      </c>
      <c r="I1254" s="1" t="n">
        <f aca="false">MONTH(A1254)</f>
        <v>8</v>
      </c>
      <c r="J1254" s="57" t="n">
        <f aca="false">D1254*INDEX(Справочник!$E$5:$E$16,MATCH(C1254,Справочник!$A$5:$A$16,0))</f>
        <v>2.3</v>
      </c>
      <c r="K1254" s="57" t="n">
        <f aca="false">D1254*INDEX(Справочник!$F$5:$F$16,MATCH(C1254,Справочник!$A$5:$A$16,0))</f>
        <v>0.7</v>
      </c>
    </row>
    <row r="1255" customFormat="false" ht="15" hidden="false" customHeight="false" outlineLevel="0" collapsed="false">
      <c r="A1255" s="53" t="n">
        <v>45888</v>
      </c>
      <c r="B1255" s="54" t="s">
        <v>958</v>
      </c>
      <c r="C1255" s="54" t="s">
        <v>82</v>
      </c>
      <c r="D1255" s="54" t="n">
        <v>1</v>
      </c>
      <c r="E1255" s="55" t="n">
        <v>32</v>
      </c>
      <c r="F1255" s="56" t="n">
        <v>0</v>
      </c>
      <c r="G1255" s="57" t="n">
        <f aca="false">D1255*E1255</f>
        <v>32</v>
      </c>
      <c r="H1255" s="57" t="n">
        <f aca="false">G1255*(1-F1255)</f>
        <v>32</v>
      </c>
      <c r="I1255" s="1" t="n">
        <f aca="false">MONTH(A1255)</f>
        <v>8</v>
      </c>
      <c r="J1255" s="57" t="n">
        <f aca="false">D1255*INDEX(Справочник!$E$5:$E$16,MATCH(C1255,Справочник!$A$5:$A$16,0))</f>
        <v>16.5</v>
      </c>
      <c r="K1255" s="57" t="n">
        <f aca="false">D1255*INDEX(Справочник!$F$5:$F$16,MATCH(C1255,Справочник!$A$5:$A$16,0))</f>
        <v>2.4</v>
      </c>
    </row>
    <row r="1256" customFormat="false" ht="15" hidden="false" customHeight="false" outlineLevel="0" collapsed="false">
      <c r="A1256" s="53" t="n">
        <v>45888</v>
      </c>
      <c r="B1256" s="54" t="s">
        <v>958</v>
      </c>
      <c r="C1256" s="54" t="s">
        <v>88</v>
      </c>
      <c r="D1256" s="54" t="n">
        <v>1</v>
      </c>
      <c r="E1256" s="55" t="n">
        <v>39</v>
      </c>
      <c r="F1256" s="56" t="n">
        <v>0</v>
      </c>
      <c r="G1256" s="57" t="n">
        <f aca="false">D1256*E1256</f>
        <v>39</v>
      </c>
      <c r="H1256" s="57" t="n">
        <f aca="false">G1256*(1-F1256)</f>
        <v>39</v>
      </c>
      <c r="I1256" s="1" t="n">
        <f aca="false">MONTH(A1256)</f>
        <v>8</v>
      </c>
      <c r="J1256" s="57" t="n">
        <f aca="false">D1256*INDEX(Справочник!$E$5:$E$16,MATCH(C1256,Справочник!$A$5:$A$16,0))</f>
        <v>24</v>
      </c>
      <c r="K1256" s="57" t="n">
        <f aca="false">D1256*INDEX(Справочник!$F$5:$F$16,MATCH(C1256,Справочник!$A$5:$A$16,0))</f>
        <v>4.2</v>
      </c>
    </row>
    <row r="1257" customFormat="false" ht="15" hidden="false" customHeight="false" outlineLevel="0" collapsed="false">
      <c r="A1257" s="53" t="n">
        <v>45889</v>
      </c>
      <c r="B1257" s="54" t="s">
        <v>959</v>
      </c>
      <c r="C1257" s="54" t="s">
        <v>83</v>
      </c>
      <c r="D1257" s="54" t="n">
        <v>1</v>
      </c>
      <c r="E1257" s="55" t="n">
        <v>11.5</v>
      </c>
      <c r="F1257" s="56" t="n">
        <v>0</v>
      </c>
      <c r="G1257" s="57" t="n">
        <f aca="false">D1257*E1257</f>
        <v>11.5</v>
      </c>
      <c r="H1257" s="57" t="n">
        <f aca="false">G1257*(1-F1257)</f>
        <v>11.5</v>
      </c>
      <c r="I1257" s="1" t="n">
        <f aca="false">MONTH(A1257)</f>
        <v>8</v>
      </c>
      <c r="J1257" s="57" t="n">
        <f aca="false">D1257*INDEX(Справочник!$E$5:$E$16,MATCH(C1257,Справочник!$A$5:$A$16,0))</f>
        <v>5.1</v>
      </c>
      <c r="K1257" s="57" t="n">
        <f aca="false">D1257*INDEX(Справочник!$F$5:$F$16,MATCH(C1257,Справочник!$A$5:$A$16,0))</f>
        <v>0.9</v>
      </c>
    </row>
    <row r="1258" customFormat="false" ht="15" hidden="false" customHeight="false" outlineLevel="0" collapsed="false">
      <c r="A1258" s="53" t="n">
        <v>45889</v>
      </c>
      <c r="B1258" s="54" t="s">
        <v>960</v>
      </c>
      <c r="C1258" s="54" t="s">
        <v>80</v>
      </c>
      <c r="D1258" s="54" t="n">
        <v>1</v>
      </c>
      <c r="E1258" s="55" t="n">
        <v>9.9</v>
      </c>
      <c r="F1258" s="56" t="n">
        <v>0.1</v>
      </c>
      <c r="G1258" s="57" t="n">
        <f aca="false">D1258*E1258</f>
        <v>9.9</v>
      </c>
      <c r="H1258" s="57" t="n">
        <f aca="false">G1258*(1-F1258)</f>
        <v>8.91</v>
      </c>
      <c r="I1258" s="1" t="n">
        <f aca="false">MONTH(A1258)</f>
        <v>8</v>
      </c>
      <c r="J1258" s="57" t="n">
        <f aca="false">D1258*INDEX(Справочник!$E$5:$E$16,MATCH(C1258,Справочник!$A$5:$A$16,0))</f>
        <v>4.2</v>
      </c>
      <c r="K1258" s="57" t="n">
        <f aca="false">D1258*INDEX(Справочник!$F$5:$F$16,MATCH(C1258,Справочник!$A$5:$A$16,0))</f>
        <v>0.9</v>
      </c>
    </row>
    <row r="1259" customFormat="false" ht="15" hidden="false" customHeight="false" outlineLevel="0" collapsed="false">
      <c r="A1259" s="53" t="n">
        <v>45889</v>
      </c>
      <c r="B1259" s="54" t="s">
        <v>961</v>
      </c>
      <c r="C1259" s="54" t="s">
        <v>84</v>
      </c>
      <c r="D1259" s="54" t="n">
        <v>1</v>
      </c>
      <c r="E1259" s="55" t="n">
        <v>10.5</v>
      </c>
      <c r="F1259" s="56" t="n">
        <v>0.1</v>
      </c>
      <c r="G1259" s="57" t="n">
        <f aca="false">D1259*E1259</f>
        <v>10.5</v>
      </c>
      <c r="H1259" s="57" t="n">
        <f aca="false">G1259*(1-F1259)</f>
        <v>9.45</v>
      </c>
      <c r="I1259" s="1" t="n">
        <f aca="false">MONTH(A1259)</f>
        <v>8</v>
      </c>
      <c r="J1259" s="57" t="n">
        <f aca="false">D1259*INDEX(Справочник!$E$5:$E$16,MATCH(C1259,Справочник!$A$5:$A$16,0))</f>
        <v>4.7</v>
      </c>
      <c r="K1259" s="57" t="n">
        <f aca="false">D1259*INDEX(Справочник!$F$5:$F$16,MATCH(C1259,Справочник!$A$5:$A$16,0))</f>
        <v>0.9</v>
      </c>
    </row>
    <row r="1260" customFormat="false" ht="15" hidden="false" customHeight="false" outlineLevel="0" collapsed="false">
      <c r="A1260" s="53" t="n">
        <v>45889</v>
      </c>
      <c r="B1260" s="54" t="s">
        <v>961</v>
      </c>
      <c r="C1260" s="54" t="s">
        <v>85</v>
      </c>
      <c r="D1260" s="54" t="n">
        <v>1</v>
      </c>
      <c r="E1260" s="55" t="n">
        <v>6.9</v>
      </c>
      <c r="F1260" s="56" t="n">
        <v>0</v>
      </c>
      <c r="G1260" s="57" t="n">
        <f aca="false">D1260*E1260</f>
        <v>6.9</v>
      </c>
      <c r="H1260" s="57" t="n">
        <f aca="false">G1260*(1-F1260)</f>
        <v>6.9</v>
      </c>
      <c r="I1260" s="1" t="n">
        <f aca="false">MONTH(A1260)</f>
        <v>8</v>
      </c>
      <c r="J1260" s="57" t="n">
        <f aca="false">D1260*INDEX(Справочник!$E$5:$E$16,MATCH(C1260,Справочник!$A$5:$A$16,0))</f>
        <v>2.3</v>
      </c>
      <c r="K1260" s="57" t="n">
        <f aca="false">D1260*INDEX(Справочник!$F$5:$F$16,MATCH(C1260,Справочник!$A$5:$A$16,0))</f>
        <v>0.7</v>
      </c>
    </row>
    <row r="1261" customFormat="false" ht="15" hidden="false" customHeight="false" outlineLevel="0" collapsed="false">
      <c r="A1261" s="53" t="n">
        <v>45890</v>
      </c>
      <c r="B1261" s="54" t="s">
        <v>962</v>
      </c>
      <c r="C1261" s="54" t="s">
        <v>91</v>
      </c>
      <c r="D1261" s="54" t="n">
        <v>1</v>
      </c>
      <c r="E1261" s="55" t="n">
        <v>28</v>
      </c>
      <c r="F1261" s="56" t="n">
        <v>0.2</v>
      </c>
      <c r="G1261" s="57" t="n">
        <f aca="false">D1261*E1261</f>
        <v>28</v>
      </c>
      <c r="H1261" s="57" t="n">
        <f aca="false">G1261*(1-F1261)</f>
        <v>22.4</v>
      </c>
      <c r="I1261" s="1" t="n">
        <f aca="false">MONTH(A1261)</f>
        <v>8</v>
      </c>
      <c r="J1261" s="57" t="n">
        <f aca="false">D1261*INDEX(Справочник!$E$5:$E$16,MATCH(C1261,Справочник!$A$5:$A$16,0))</f>
        <v>17.4</v>
      </c>
      <c r="K1261" s="57" t="n">
        <f aca="false">D1261*INDEX(Справочник!$F$5:$F$16,MATCH(C1261,Справочник!$A$5:$A$16,0))</f>
        <v>7.9</v>
      </c>
    </row>
    <row r="1262" customFormat="false" ht="15" hidden="false" customHeight="false" outlineLevel="0" collapsed="false">
      <c r="A1262" s="53" t="n">
        <v>45890</v>
      </c>
      <c r="B1262" s="54" t="s">
        <v>962</v>
      </c>
      <c r="C1262" s="54" t="s">
        <v>89</v>
      </c>
      <c r="D1262" s="54" t="n">
        <v>1</v>
      </c>
      <c r="E1262" s="55" t="n">
        <v>24</v>
      </c>
      <c r="F1262" s="56" t="n">
        <v>0.1</v>
      </c>
      <c r="G1262" s="57" t="n">
        <f aca="false">D1262*E1262</f>
        <v>24</v>
      </c>
      <c r="H1262" s="57" t="n">
        <f aca="false">G1262*(1-F1262)</f>
        <v>21.6</v>
      </c>
      <c r="I1262" s="1" t="n">
        <f aca="false">MONTH(A1262)</f>
        <v>8</v>
      </c>
      <c r="J1262" s="57" t="n">
        <f aca="false">D1262*INDEX(Справочник!$E$5:$E$16,MATCH(C1262,Справочник!$A$5:$A$16,0))</f>
        <v>13.5</v>
      </c>
      <c r="K1262" s="57" t="n">
        <f aca="false">D1262*INDEX(Справочник!$F$5:$F$16,MATCH(C1262,Справочник!$A$5:$A$16,0))</f>
        <v>3.8</v>
      </c>
    </row>
    <row r="1263" customFormat="false" ht="15" hidden="false" customHeight="false" outlineLevel="0" collapsed="false">
      <c r="A1263" s="53" t="n">
        <v>45890</v>
      </c>
      <c r="B1263" s="54" t="s">
        <v>963</v>
      </c>
      <c r="C1263" s="54" t="s">
        <v>87</v>
      </c>
      <c r="D1263" s="54" t="n">
        <v>1</v>
      </c>
      <c r="E1263" s="55" t="n">
        <v>5.9</v>
      </c>
      <c r="F1263" s="56" t="n">
        <v>0</v>
      </c>
      <c r="G1263" s="57" t="n">
        <f aca="false">D1263*E1263</f>
        <v>5.9</v>
      </c>
      <c r="H1263" s="57" t="n">
        <f aca="false">G1263*(1-F1263)</f>
        <v>5.9</v>
      </c>
      <c r="I1263" s="1" t="n">
        <f aca="false">MONTH(A1263)</f>
        <v>8</v>
      </c>
      <c r="J1263" s="57" t="n">
        <f aca="false">D1263*INDEX(Справочник!$E$5:$E$16,MATCH(C1263,Справочник!$A$5:$A$16,0))</f>
        <v>1.9</v>
      </c>
      <c r="K1263" s="57" t="n">
        <f aca="false">D1263*INDEX(Справочник!$F$5:$F$16,MATCH(C1263,Справочник!$A$5:$A$16,0))</f>
        <v>0.7</v>
      </c>
    </row>
    <row r="1264" customFormat="false" ht="15" hidden="false" customHeight="false" outlineLevel="0" collapsed="false">
      <c r="A1264" s="53" t="n">
        <v>45890</v>
      </c>
      <c r="B1264" s="54" t="s">
        <v>964</v>
      </c>
      <c r="C1264" s="54" t="s">
        <v>85</v>
      </c>
      <c r="D1264" s="54" t="n">
        <v>1</v>
      </c>
      <c r="E1264" s="55" t="n">
        <v>6.9</v>
      </c>
      <c r="F1264" s="56" t="n">
        <v>0</v>
      </c>
      <c r="G1264" s="57" t="n">
        <f aca="false">D1264*E1264</f>
        <v>6.9</v>
      </c>
      <c r="H1264" s="57" t="n">
        <f aca="false">G1264*(1-F1264)</f>
        <v>6.9</v>
      </c>
      <c r="I1264" s="1" t="n">
        <f aca="false">MONTH(A1264)</f>
        <v>8</v>
      </c>
      <c r="J1264" s="57" t="n">
        <f aca="false">D1264*INDEX(Справочник!$E$5:$E$16,MATCH(C1264,Справочник!$A$5:$A$16,0))</f>
        <v>2.3</v>
      </c>
      <c r="K1264" s="57" t="n">
        <f aca="false">D1264*INDEX(Справочник!$F$5:$F$16,MATCH(C1264,Справочник!$A$5:$A$16,0))</f>
        <v>0.7</v>
      </c>
    </row>
    <row r="1265" customFormat="false" ht="15" hidden="false" customHeight="false" outlineLevel="0" collapsed="false">
      <c r="A1265" s="53" t="n">
        <v>45890</v>
      </c>
      <c r="B1265" s="54" t="s">
        <v>964</v>
      </c>
      <c r="C1265" s="54" t="s">
        <v>80</v>
      </c>
      <c r="D1265" s="54" t="n">
        <v>2</v>
      </c>
      <c r="E1265" s="55" t="n">
        <v>9.9</v>
      </c>
      <c r="F1265" s="56" t="n">
        <v>0.1</v>
      </c>
      <c r="G1265" s="57" t="n">
        <f aca="false">D1265*E1265</f>
        <v>19.8</v>
      </c>
      <c r="H1265" s="57" t="n">
        <f aca="false">G1265*(1-F1265)</f>
        <v>17.82</v>
      </c>
      <c r="I1265" s="1" t="n">
        <f aca="false">MONTH(A1265)</f>
        <v>8</v>
      </c>
      <c r="J1265" s="57" t="n">
        <f aca="false">D1265*INDEX(Справочник!$E$5:$E$16,MATCH(C1265,Справочник!$A$5:$A$16,0))</f>
        <v>8.4</v>
      </c>
      <c r="K1265" s="57" t="n">
        <f aca="false">D1265*INDEX(Справочник!$F$5:$F$16,MATCH(C1265,Справочник!$A$5:$A$16,0))</f>
        <v>1.8</v>
      </c>
    </row>
    <row r="1266" customFormat="false" ht="15" hidden="false" customHeight="false" outlineLevel="0" collapsed="false">
      <c r="A1266" s="53" t="n">
        <v>45890</v>
      </c>
      <c r="B1266" s="54" t="s">
        <v>965</v>
      </c>
      <c r="C1266" s="54" t="s">
        <v>87</v>
      </c>
      <c r="D1266" s="54" t="n">
        <v>1</v>
      </c>
      <c r="E1266" s="55" t="n">
        <v>5.9</v>
      </c>
      <c r="F1266" s="56" t="n">
        <v>0.1</v>
      </c>
      <c r="G1266" s="57" t="n">
        <f aca="false">D1266*E1266</f>
        <v>5.9</v>
      </c>
      <c r="H1266" s="57" t="n">
        <f aca="false">G1266*(1-F1266)</f>
        <v>5.31</v>
      </c>
      <c r="I1266" s="1" t="n">
        <f aca="false">MONTH(A1266)</f>
        <v>8</v>
      </c>
      <c r="J1266" s="57" t="n">
        <f aca="false">D1266*INDEX(Справочник!$E$5:$E$16,MATCH(C1266,Справочник!$A$5:$A$16,0))</f>
        <v>1.9</v>
      </c>
      <c r="K1266" s="57" t="n">
        <f aca="false">D1266*INDEX(Справочник!$F$5:$F$16,MATCH(C1266,Справочник!$A$5:$A$16,0))</f>
        <v>0.7</v>
      </c>
    </row>
    <row r="1267" customFormat="false" ht="15" hidden="false" customHeight="false" outlineLevel="0" collapsed="false">
      <c r="A1267" s="53" t="n">
        <v>45890</v>
      </c>
      <c r="B1267" s="54" t="s">
        <v>966</v>
      </c>
      <c r="C1267" s="54" t="s">
        <v>88</v>
      </c>
      <c r="D1267" s="54" t="n">
        <v>1</v>
      </c>
      <c r="E1267" s="55" t="n">
        <v>39</v>
      </c>
      <c r="F1267" s="56" t="n">
        <v>0</v>
      </c>
      <c r="G1267" s="57" t="n">
        <f aca="false">D1267*E1267</f>
        <v>39</v>
      </c>
      <c r="H1267" s="57" t="n">
        <f aca="false">G1267*(1-F1267)</f>
        <v>39</v>
      </c>
      <c r="I1267" s="1" t="n">
        <f aca="false">MONTH(A1267)</f>
        <v>8</v>
      </c>
      <c r="J1267" s="57" t="n">
        <f aca="false">D1267*INDEX(Справочник!$E$5:$E$16,MATCH(C1267,Справочник!$A$5:$A$16,0))</f>
        <v>24</v>
      </c>
      <c r="K1267" s="57" t="n">
        <f aca="false">D1267*INDEX(Справочник!$F$5:$F$16,MATCH(C1267,Справочник!$A$5:$A$16,0))</f>
        <v>4.2</v>
      </c>
    </row>
    <row r="1268" customFormat="false" ht="15" hidden="false" customHeight="false" outlineLevel="0" collapsed="false">
      <c r="A1268" s="53" t="n">
        <v>45891</v>
      </c>
      <c r="B1268" s="54" t="s">
        <v>967</v>
      </c>
      <c r="C1268" s="54" t="s">
        <v>87</v>
      </c>
      <c r="D1268" s="54" t="n">
        <v>1</v>
      </c>
      <c r="E1268" s="55" t="n">
        <v>5.9</v>
      </c>
      <c r="F1268" s="56" t="n">
        <v>0</v>
      </c>
      <c r="G1268" s="57" t="n">
        <f aca="false">D1268*E1268</f>
        <v>5.9</v>
      </c>
      <c r="H1268" s="57" t="n">
        <f aca="false">G1268*(1-F1268)</f>
        <v>5.9</v>
      </c>
      <c r="I1268" s="1" t="n">
        <f aca="false">MONTH(A1268)</f>
        <v>8</v>
      </c>
      <c r="J1268" s="57" t="n">
        <f aca="false">D1268*INDEX(Справочник!$E$5:$E$16,MATCH(C1268,Справочник!$A$5:$A$16,0))</f>
        <v>1.9</v>
      </c>
      <c r="K1268" s="57" t="n">
        <f aca="false">D1268*INDEX(Справочник!$F$5:$F$16,MATCH(C1268,Справочник!$A$5:$A$16,0))</f>
        <v>0.7</v>
      </c>
    </row>
    <row r="1269" customFormat="false" ht="15" hidden="false" customHeight="false" outlineLevel="0" collapsed="false">
      <c r="A1269" s="53" t="n">
        <v>45891</v>
      </c>
      <c r="B1269" s="54" t="s">
        <v>967</v>
      </c>
      <c r="C1269" s="54" t="s">
        <v>85</v>
      </c>
      <c r="D1269" s="54" t="n">
        <v>1</v>
      </c>
      <c r="E1269" s="55" t="n">
        <v>6.9</v>
      </c>
      <c r="F1269" s="56" t="n">
        <v>0.1</v>
      </c>
      <c r="G1269" s="57" t="n">
        <f aca="false">D1269*E1269</f>
        <v>6.9</v>
      </c>
      <c r="H1269" s="57" t="n">
        <f aca="false">G1269*(1-F1269)</f>
        <v>6.21</v>
      </c>
      <c r="I1269" s="1" t="n">
        <f aca="false">MONTH(A1269)</f>
        <v>8</v>
      </c>
      <c r="J1269" s="57" t="n">
        <f aca="false">D1269*INDEX(Справочник!$E$5:$E$16,MATCH(C1269,Справочник!$A$5:$A$16,0))</f>
        <v>2.3</v>
      </c>
      <c r="K1269" s="57" t="n">
        <f aca="false">D1269*INDEX(Справочник!$F$5:$F$16,MATCH(C1269,Справочник!$A$5:$A$16,0))</f>
        <v>0.7</v>
      </c>
    </row>
    <row r="1270" customFormat="false" ht="15" hidden="false" customHeight="false" outlineLevel="0" collapsed="false">
      <c r="A1270" s="53" t="n">
        <v>45891</v>
      </c>
      <c r="B1270" s="54" t="s">
        <v>968</v>
      </c>
      <c r="C1270" s="54" t="s">
        <v>84</v>
      </c>
      <c r="D1270" s="54" t="n">
        <v>1</v>
      </c>
      <c r="E1270" s="55" t="n">
        <v>10.5</v>
      </c>
      <c r="F1270" s="56" t="n">
        <v>0.1</v>
      </c>
      <c r="G1270" s="57" t="n">
        <f aca="false">D1270*E1270</f>
        <v>10.5</v>
      </c>
      <c r="H1270" s="57" t="n">
        <f aca="false">G1270*(1-F1270)</f>
        <v>9.45</v>
      </c>
      <c r="I1270" s="1" t="n">
        <f aca="false">MONTH(A1270)</f>
        <v>8</v>
      </c>
      <c r="J1270" s="57" t="n">
        <f aca="false">D1270*INDEX(Справочник!$E$5:$E$16,MATCH(C1270,Справочник!$A$5:$A$16,0))</f>
        <v>4.7</v>
      </c>
      <c r="K1270" s="57" t="n">
        <f aca="false">D1270*INDEX(Справочник!$F$5:$F$16,MATCH(C1270,Справочник!$A$5:$A$16,0))</f>
        <v>0.9</v>
      </c>
    </row>
    <row r="1271" customFormat="false" ht="15" hidden="false" customHeight="false" outlineLevel="0" collapsed="false">
      <c r="A1271" s="53" t="n">
        <v>45891</v>
      </c>
      <c r="B1271" s="54" t="s">
        <v>969</v>
      </c>
      <c r="C1271" s="54" t="s">
        <v>91</v>
      </c>
      <c r="D1271" s="54" t="n">
        <v>1</v>
      </c>
      <c r="E1271" s="55" t="n">
        <v>28</v>
      </c>
      <c r="F1271" s="56" t="n">
        <v>0.2</v>
      </c>
      <c r="G1271" s="57" t="n">
        <f aca="false">D1271*E1271</f>
        <v>28</v>
      </c>
      <c r="H1271" s="57" t="n">
        <f aca="false">G1271*(1-F1271)</f>
        <v>22.4</v>
      </c>
      <c r="I1271" s="1" t="n">
        <f aca="false">MONTH(A1271)</f>
        <v>8</v>
      </c>
      <c r="J1271" s="57" t="n">
        <f aca="false">D1271*INDEX(Справочник!$E$5:$E$16,MATCH(C1271,Справочник!$A$5:$A$16,0))</f>
        <v>17.4</v>
      </c>
      <c r="K1271" s="57" t="n">
        <f aca="false">D1271*INDEX(Справочник!$F$5:$F$16,MATCH(C1271,Справочник!$A$5:$A$16,0))</f>
        <v>7.9</v>
      </c>
    </row>
    <row r="1272" customFormat="false" ht="15" hidden="false" customHeight="false" outlineLevel="0" collapsed="false">
      <c r="A1272" s="53" t="n">
        <v>45892</v>
      </c>
      <c r="B1272" s="54" t="s">
        <v>970</v>
      </c>
      <c r="C1272" s="54" t="s">
        <v>83</v>
      </c>
      <c r="D1272" s="54" t="n">
        <v>1</v>
      </c>
      <c r="E1272" s="55" t="n">
        <v>11.5</v>
      </c>
      <c r="F1272" s="56" t="n">
        <v>0</v>
      </c>
      <c r="G1272" s="57" t="n">
        <f aca="false">D1272*E1272</f>
        <v>11.5</v>
      </c>
      <c r="H1272" s="57" t="n">
        <f aca="false">G1272*(1-F1272)</f>
        <v>11.5</v>
      </c>
      <c r="I1272" s="1" t="n">
        <f aca="false">MONTH(A1272)</f>
        <v>8</v>
      </c>
      <c r="J1272" s="57" t="n">
        <f aca="false">D1272*INDEX(Справочник!$E$5:$E$16,MATCH(C1272,Справочник!$A$5:$A$16,0))</f>
        <v>5.1</v>
      </c>
      <c r="K1272" s="57" t="n">
        <f aca="false">D1272*INDEX(Справочник!$F$5:$F$16,MATCH(C1272,Справочник!$A$5:$A$16,0))</f>
        <v>0.9</v>
      </c>
    </row>
    <row r="1273" customFormat="false" ht="15" hidden="false" customHeight="false" outlineLevel="0" collapsed="false">
      <c r="A1273" s="53" t="n">
        <v>45892</v>
      </c>
      <c r="B1273" s="54" t="s">
        <v>970</v>
      </c>
      <c r="C1273" s="54" t="s">
        <v>91</v>
      </c>
      <c r="D1273" s="54" t="n">
        <v>1</v>
      </c>
      <c r="E1273" s="55" t="n">
        <v>28</v>
      </c>
      <c r="F1273" s="56" t="n">
        <v>0.2</v>
      </c>
      <c r="G1273" s="57" t="n">
        <f aca="false">D1273*E1273</f>
        <v>28</v>
      </c>
      <c r="H1273" s="57" t="n">
        <f aca="false">G1273*(1-F1273)</f>
        <v>22.4</v>
      </c>
      <c r="I1273" s="1" t="n">
        <f aca="false">MONTH(A1273)</f>
        <v>8</v>
      </c>
      <c r="J1273" s="57" t="n">
        <f aca="false">D1273*INDEX(Справочник!$E$5:$E$16,MATCH(C1273,Справочник!$A$5:$A$16,0))</f>
        <v>17.4</v>
      </c>
      <c r="K1273" s="57" t="n">
        <f aca="false">D1273*INDEX(Справочник!$F$5:$F$16,MATCH(C1273,Справочник!$A$5:$A$16,0))</f>
        <v>7.9</v>
      </c>
    </row>
    <row r="1274" customFormat="false" ht="15" hidden="false" customHeight="false" outlineLevel="0" collapsed="false">
      <c r="A1274" s="53" t="n">
        <v>45893</v>
      </c>
      <c r="B1274" s="54" t="s">
        <v>971</v>
      </c>
      <c r="C1274" s="54" t="s">
        <v>84</v>
      </c>
      <c r="D1274" s="54" t="n">
        <v>1</v>
      </c>
      <c r="E1274" s="55" t="n">
        <v>10.5</v>
      </c>
      <c r="F1274" s="56" t="n">
        <v>0.1</v>
      </c>
      <c r="G1274" s="57" t="n">
        <f aca="false">D1274*E1274</f>
        <v>10.5</v>
      </c>
      <c r="H1274" s="57" t="n">
        <f aca="false">G1274*(1-F1274)</f>
        <v>9.45</v>
      </c>
      <c r="I1274" s="1" t="n">
        <f aca="false">MONTH(A1274)</f>
        <v>8</v>
      </c>
      <c r="J1274" s="57" t="n">
        <f aca="false">D1274*INDEX(Справочник!$E$5:$E$16,MATCH(C1274,Справочник!$A$5:$A$16,0))</f>
        <v>4.7</v>
      </c>
      <c r="K1274" s="57" t="n">
        <f aca="false">D1274*INDEX(Справочник!$F$5:$F$16,MATCH(C1274,Справочник!$A$5:$A$16,0))</f>
        <v>0.9</v>
      </c>
    </row>
    <row r="1275" customFormat="false" ht="15" hidden="false" customHeight="false" outlineLevel="0" collapsed="false">
      <c r="A1275" s="53" t="n">
        <v>45893</v>
      </c>
      <c r="B1275" s="54" t="s">
        <v>971</v>
      </c>
      <c r="C1275" s="54" t="s">
        <v>80</v>
      </c>
      <c r="D1275" s="54" t="n">
        <v>1</v>
      </c>
      <c r="E1275" s="55" t="n">
        <v>9.9</v>
      </c>
      <c r="F1275" s="56" t="n">
        <v>0.1</v>
      </c>
      <c r="G1275" s="57" t="n">
        <f aca="false">D1275*E1275</f>
        <v>9.9</v>
      </c>
      <c r="H1275" s="57" t="n">
        <f aca="false">G1275*(1-F1275)</f>
        <v>8.91</v>
      </c>
      <c r="I1275" s="1" t="n">
        <f aca="false">MONTH(A1275)</f>
        <v>8</v>
      </c>
      <c r="J1275" s="57" t="n">
        <f aca="false">D1275*INDEX(Справочник!$E$5:$E$16,MATCH(C1275,Справочник!$A$5:$A$16,0))</f>
        <v>4.2</v>
      </c>
      <c r="K1275" s="57" t="n">
        <f aca="false">D1275*INDEX(Справочник!$F$5:$F$16,MATCH(C1275,Справочник!$A$5:$A$16,0))</f>
        <v>0.9</v>
      </c>
    </row>
    <row r="1276" customFormat="false" ht="15" hidden="false" customHeight="false" outlineLevel="0" collapsed="false">
      <c r="A1276" s="53" t="n">
        <v>45893</v>
      </c>
      <c r="B1276" s="54" t="s">
        <v>972</v>
      </c>
      <c r="C1276" s="54" t="s">
        <v>89</v>
      </c>
      <c r="D1276" s="54" t="n">
        <v>1</v>
      </c>
      <c r="E1276" s="55" t="n">
        <v>24</v>
      </c>
      <c r="F1276" s="56" t="n">
        <v>0.1</v>
      </c>
      <c r="G1276" s="57" t="n">
        <f aca="false">D1276*E1276</f>
        <v>24</v>
      </c>
      <c r="H1276" s="57" t="n">
        <f aca="false">G1276*(1-F1276)</f>
        <v>21.6</v>
      </c>
      <c r="I1276" s="1" t="n">
        <f aca="false">MONTH(A1276)</f>
        <v>8</v>
      </c>
      <c r="J1276" s="57" t="n">
        <f aca="false">D1276*INDEX(Справочник!$E$5:$E$16,MATCH(C1276,Справочник!$A$5:$A$16,0))</f>
        <v>13.5</v>
      </c>
      <c r="K1276" s="57" t="n">
        <f aca="false">D1276*INDEX(Справочник!$F$5:$F$16,MATCH(C1276,Справочник!$A$5:$A$16,0))</f>
        <v>3.8</v>
      </c>
    </row>
    <row r="1277" customFormat="false" ht="15" hidden="false" customHeight="false" outlineLevel="0" collapsed="false">
      <c r="A1277" s="53" t="n">
        <v>45893</v>
      </c>
      <c r="B1277" s="54" t="s">
        <v>973</v>
      </c>
      <c r="C1277" s="54" t="s">
        <v>89</v>
      </c>
      <c r="D1277" s="54" t="n">
        <v>1</v>
      </c>
      <c r="E1277" s="55" t="n">
        <v>24</v>
      </c>
      <c r="F1277" s="56" t="n">
        <v>0</v>
      </c>
      <c r="G1277" s="57" t="n">
        <f aca="false">D1277*E1277</f>
        <v>24</v>
      </c>
      <c r="H1277" s="57" t="n">
        <f aca="false">G1277*(1-F1277)</f>
        <v>24</v>
      </c>
      <c r="I1277" s="1" t="n">
        <f aca="false">MONTH(A1277)</f>
        <v>8</v>
      </c>
      <c r="J1277" s="57" t="n">
        <f aca="false">D1277*INDEX(Справочник!$E$5:$E$16,MATCH(C1277,Справочник!$A$5:$A$16,0))</f>
        <v>13.5</v>
      </c>
      <c r="K1277" s="57" t="n">
        <f aca="false">D1277*INDEX(Справочник!$F$5:$F$16,MATCH(C1277,Справочник!$A$5:$A$16,0))</f>
        <v>3.8</v>
      </c>
    </row>
    <row r="1278" customFormat="false" ht="15" hidden="false" customHeight="false" outlineLevel="0" collapsed="false">
      <c r="A1278" s="53" t="n">
        <v>45893</v>
      </c>
      <c r="B1278" s="54" t="s">
        <v>973</v>
      </c>
      <c r="C1278" s="54" t="s">
        <v>83</v>
      </c>
      <c r="D1278" s="54" t="n">
        <v>2</v>
      </c>
      <c r="E1278" s="55" t="n">
        <v>11.5</v>
      </c>
      <c r="F1278" s="56" t="n">
        <v>0.1</v>
      </c>
      <c r="G1278" s="57" t="n">
        <f aca="false">D1278*E1278</f>
        <v>23</v>
      </c>
      <c r="H1278" s="57" t="n">
        <f aca="false">G1278*(1-F1278)</f>
        <v>20.7</v>
      </c>
      <c r="I1278" s="1" t="n">
        <f aca="false">MONTH(A1278)</f>
        <v>8</v>
      </c>
      <c r="J1278" s="57" t="n">
        <f aca="false">D1278*INDEX(Справочник!$E$5:$E$16,MATCH(C1278,Справочник!$A$5:$A$16,0))</f>
        <v>10.2</v>
      </c>
      <c r="K1278" s="57" t="n">
        <f aca="false">D1278*INDEX(Справочник!$F$5:$F$16,MATCH(C1278,Справочник!$A$5:$A$16,0))</f>
        <v>1.8</v>
      </c>
    </row>
    <row r="1279" customFormat="false" ht="15" hidden="false" customHeight="false" outlineLevel="0" collapsed="false">
      <c r="A1279" s="53" t="n">
        <v>45893</v>
      </c>
      <c r="B1279" s="54" t="s">
        <v>974</v>
      </c>
      <c r="C1279" s="54" t="s">
        <v>80</v>
      </c>
      <c r="D1279" s="54" t="n">
        <v>1</v>
      </c>
      <c r="E1279" s="55" t="n">
        <v>9.9</v>
      </c>
      <c r="F1279" s="56" t="n">
        <v>0</v>
      </c>
      <c r="G1279" s="57" t="n">
        <f aca="false">D1279*E1279</f>
        <v>9.9</v>
      </c>
      <c r="H1279" s="57" t="n">
        <f aca="false">G1279*(1-F1279)</f>
        <v>9.9</v>
      </c>
      <c r="I1279" s="1" t="n">
        <f aca="false">MONTH(A1279)</f>
        <v>8</v>
      </c>
      <c r="J1279" s="57" t="n">
        <f aca="false">D1279*INDEX(Справочник!$E$5:$E$16,MATCH(C1279,Справочник!$A$5:$A$16,0))</f>
        <v>4.2</v>
      </c>
      <c r="K1279" s="57" t="n">
        <f aca="false">D1279*INDEX(Справочник!$F$5:$F$16,MATCH(C1279,Справочник!$A$5:$A$16,0))</f>
        <v>0.9</v>
      </c>
    </row>
    <row r="1280" customFormat="false" ht="15" hidden="false" customHeight="false" outlineLevel="0" collapsed="false">
      <c r="A1280" s="53" t="n">
        <v>45893</v>
      </c>
      <c r="B1280" s="54" t="s">
        <v>975</v>
      </c>
      <c r="C1280" s="54" t="s">
        <v>89</v>
      </c>
      <c r="D1280" s="54" t="n">
        <v>1</v>
      </c>
      <c r="E1280" s="55" t="n">
        <v>24</v>
      </c>
      <c r="F1280" s="56" t="n">
        <v>0</v>
      </c>
      <c r="G1280" s="57" t="n">
        <f aca="false">D1280*E1280</f>
        <v>24</v>
      </c>
      <c r="H1280" s="57" t="n">
        <f aca="false">G1280*(1-F1280)</f>
        <v>24</v>
      </c>
      <c r="I1280" s="1" t="n">
        <f aca="false">MONTH(A1280)</f>
        <v>8</v>
      </c>
      <c r="J1280" s="57" t="n">
        <f aca="false">D1280*INDEX(Справочник!$E$5:$E$16,MATCH(C1280,Справочник!$A$5:$A$16,0))</f>
        <v>13.5</v>
      </c>
      <c r="K1280" s="57" t="n">
        <f aca="false">D1280*INDEX(Справочник!$F$5:$F$16,MATCH(C1280,Справочник!$A$5:$A$16,0))</f>
        <v>3.8</v>
      </c>
    </row>
    <row r="1281" customFormat="false" ht="15" hidden="false" customHeight="false" outlineLevel="0" collapsed="false">
      <c r="A1281" s="53" t="n">
        <v>45893</v>
      </c>
      <c r="B1281" s="54" t="s">
        <v>976</v>
      </c>
      <c r="C1281" s="54" t="s">
        <v>90</v>
      </c>
      <c r="D1281" s="54" t="n">
        <v>1</v>
      </c>
      <c r="E1281" s="55" t="n">
        <v>4.5</v>
      </c>
      <c r="F1281" s="56" t="n">
        <v>0</v>
      </c>
      <c r="G1281" s="57" t="n">
        <f aca="false">D1281*E1281</f>
        <v>4.5</v>
      </c>
      <c r="H1281" s="57" t="n">
        <f aca="false">G1281*(1-F1281)</f>
        <v>4.5</v>
      </c>
      <c r="I1281" s="1" t="n">
        <f aca="false">MONTH(A1281)</f>
        <v>8</v>
      </c>
      <c r="J1281" s="57" t="n">
        <f aca="false">D1281*INDEX(Справочник!$E$5:$E$16,MATCH(C1281,Справочник!$A$5:$A$16,0))</f>
        <v>1.6</v>
      </c>
      <c r="K1281" s="57" t="n">
        <f aca="false">D1281*INDEX(Справочник!$F$5:$F$16,MATCH(C1281,Справочник!$A$5:$A$16,0))</f>
        <v>2.9</v>
      </c>
    </row>
    <row r="1282" customFormat="false" ht="15" hidden="false" customHeight="false" outlineLevel="0" collapsed="false">
      <c r="A1282" s="53" t="n">
        <v>45893</v>
      </c>
      <c r="B1282" s="54" t="s">
        <v>976</v>
      </c>
      <c r="C1282" s="54" t="s">
        <v>80</v>
      </c>
      <c r="D1282" s="54" t="n">
        <v>1</v>
      </c>
      <c r="E1282" s="55" t="n">
        <v>9.9</v>
      </c>
      <c r="F1282" s="56" t="n">
        <v>0</v>
      </c>
      <c r="G1282" s="57" t="n">
        <f aca="false">D1282*E1282</f>
        <v>9.9</v>
      </c>
      <c r="H1282" s="57" t="n">
        <f aca="false">G1282*(1-F1282)</f>
        <v>9.9</v>
      </c>
      <c r="I1282" s="1" t="n">
        <f aca="false">MONTH(A1282)</f>
        <v>8</v>
      </c>
      <c r="J1282" s="57" t="n">
        <f aca="false">D1282*INDEX(Справочник!$E$5:$E$16,MATCH(C1282,Справочник!$A$5:$A$16,0))</f>
        <v>4.2</v>
      </c>
      <c r="K1282" s="57" t="n">
        <f aca="false">D1282*INDEX(Справочник!$F$5:$F$16,MATCH(C1282,Справочник!$A$5:$A$16,0))</f>
        <v>0.9</v>
      </c>
    </row>
    <row r="1283" customFormat="false" ht="15" hidden="false" customHeight="false" outlineLevel="0" collapsed="false">
      <c r="A1283" s="53" t="n">
        <v>45894</v>
      </c>
      <c r="B1283" s="54" t="s">
        <v>977</v>
      </c>
      <c r="C1283" s="54" t="s">
        <v>84</v>
      </c>
      <c r="D1283" s="54" t="n">
        <v>1</v>
      </c>
      <c r="E1283" s="55" t="n">
        <v>10.5</v>
      </c>
      <c r="F1283" s="56" t="n">
        <v>0</v>
      </c>
      <c r="G1283" s="57" t="n">
        <f aca="false">D1283*E1283</f>
        <v>10.5</v>
      </c>
      <c r="H1283" s="57" t="n">
        <f aca="false">G1283*(1-F1283)</f>
        <v>10.5</v>
      </c>
      <c r="I1283" s="1" t="n">
        <f aca="false">MONTH(A1283)</f>
        <v>8</v>
      </c>
      <c r="J1283" s="57" t="n">
        <f aca="false">D1283*INDEX(Справочник!$E$5:$E$16,MATCH(C1283,Справочник!$A$5:$A$16,0))</f>
        <v>4.7</v>
      </c>
      <c r="K1283" s="57" t="n">
        <f aca="false">D1283*INDEX(Справочник!$F$5:$F$16,MATCH(C1283,Справочник!$A$5:$A$16,0))</f>
        <v>0.9</v>
      </c>
    </row>
    <row r="1284" customFormat="false" ht="15" hidden="false" customHeight="false" outlineLevel="0" collapsed="false">
      <c r="A1284" s="53" t="n">
        <v>45894</v>
      </c>
      <c r="B1284" s="54" t="s">
        <v>978</v>
      </c>
      <c r="C1284" s="54" t="s">
        <v>87</v>
      </c>
      <c r="D1284" s="54" t="n">
        <v>3</v>
      </c>
      <c r="E1284" s="55" t="n">
        <v>5.9</v>
      </c>
      <c r="F1284" s="56" t="n">
        <v>0</v>
      </c>
      <c r="G1284" s="57" t="n">
        <f aca="false">D1284*E1284</f>
        <v>17.7</v>
      </c>
      <c r="H1284" s="57" t="n">
        <f aca="false">G1284*(1-F1284)</f>
        <v>17.7</v>
      </c>
      <c r="I1284" s="1" t="n">
        <f aca="false">MONTH(A1284)</f>
        <v>8</v>
      </c>
      <c r="J1284" s="57" t="n">
        <f aca="false">D1284*INDEX(Справочник!$E$5:$E$16,MATCH(C1284,Справочник!$A$5:$A$16,0))</f>
        <v>5.7</v>
      </c>
      <c r="K1284" s="57" t="n">
        <f aca="false">D1284*INDEX(Справочник!$F$5:$F$16,MATCH(C1284,Справочник!$A$5:$A$16,0))</f>
        <v>2.1</v>
      </c>
    </row>
    <row r="1285" customFormat="false" ht="15" hidden="false" customHeight="false" outlineLevel="0" collapsed="false">
      <c r="A1285" s="53" t="n">
        <v>45894</v>
      </c>
      <c r="B1285" s="54" t="s">
        <v>978</v>
      </c>
      <c r="C1285" s="54" t="s">
        <v>82</v>
      </c>
      <c r="D1285" s="54" t="n">
        <v>1</v>
      </c>
      <c r="E1285" s="55" t="n">
        <v>32</v>
      </c>
      <c r="F1285" s="56" t="n">
        <v>0.1</v>
      </c>
      <c r="G1285" s="57" t="n">
        <f aca="false">D1285*E1285</f>
        <v>32</v>
      </c>
      <c r="H1285" s="57" t="n">
        <f aca="false">G1285*(1-F1285)</f>
        <v>28.8</v>
      </c>
      <c r="I1285" s="1" t="n">
        <f aca="false">MONTH(A1285)</f>
        <v>8</v>
      </c>
      <c r="J1285" s="57" t="n">
        <f aca="false">D1285*INDEX(Справочник!$E$5:$E$16,MATCH(C1285,Справочник!$A$5:$A$16,0))</f>
        <v>16.5</v>
      </c>
      <c r="K1285" s="57" t="n">
        <f aca="false">D1285*INDEX(Справочник!$F$5:$F$16,MATCH(C1285,Справочник!$A$5:$A$16,0))</f>
        <v>2.4</v>
      </c>
    </row>
    <row r="1286" customFormat="false" ht="15" hidden="false" customHeight="false" outlineLevel="0" collapsed="false">
      <c r="A1286" s="53" t="n">
        <v>45894</v>
      </c>
      <c r="B1286" s="54" t="s">
        <v>979</v>
      </c>
      <c r="C1286" s="54" t="s">
        <v>84</v>
      </c>
      <c r="D1286" s="54" t="n">
        <v>1</v>
      </c>
      <c r="E1286" s="55" t="n">
        <v>10.5</v>
      </c>
      <c r="F1286" s="56" t="n">
        <v>0.1</v>
      </c>
      <c r="G1286" s="57" t="n">
        <f aca="false">D1286*E1286</f>
        <v>10.5</v>
      </c>
      <c r="H1286" s="57" t="n">
        <f aca="false">G1286*(1-F1286)</f>
        <v>9.45</v>
      </c>
      <c r="I1286" s="1" t="n">
        <f aca="false">MONTH(A1286)</f>
        <v>8</v>
      </c>
      <c r="J1286" s="57" t="n">
        <f aca="false">D1286*INDEX(Справочник!$E$5:$E$16,MATCH(C1286,Справочник!$A$5:$A$16,0))</f>
        <v>4.7</v>
      </c>
      <c r="K1286" s="57" t="n">
        <f aca="false">D1286*INDEX(Справочник!$F$5:$F$16,MATCH(C1286,Справочник!$A$5:$A$16,0))</f>
        <v>0.9</v>
      </c>
    </row>
    <row r="1287" customFormat="false" ht="15" hidden="false" customHeight="false" outlineLevel="0" collapsed="false">
      <c r="A1287" s="53" t="n">
        <v>45894</v>
      </c>
      <c r="B1287" s="54" t="s">
        <v>980</v>
      </c>
      <c r="C1287" s="54" t="s">
        <v>90</v>
      </c>
      <c r="D1287" s="54" t="n">
        <v>2</v>
      </c>
      <c r="E1287" s="55" t="n">
        <v>4.5</v>
      </c>
      <c r="F1287" s="56" t="n">
        <v>0</v>
      </c>
      <c r="G1287" s="57" t="n">
        <f aca="false">D1287*E1287</f>
        <v>9</v>
      </c>
      <c r="H1287" s="57" t="n">
        <f aca="false">G1287*(1-F1287)</f>
        <v>9</v>
      </c>
      <c r="I1287" s="1" t="n">
        <f aca="false">MONTH(A1287)</f>
        <v>8</v>
      </c>
      <c r="J1287" s="57" t="n">
        <f aca="false">D1287*INDEX(Справочник!$E$5:$E$16,MATCH(C1287,Справочник!$A$5:$A$16,0))</f>
        <v>3.2</v>
      </c>
      <c r="K1287" s="57" t="n">
        <f aca="false">D1287*INDEX(Справочник!$F$5:$F$16,MATCH(C1287,Справочник!$A$5:$A$16,0))</f>
        <v>5.8</v>
      </c>
    </row>
    <row r="1288" customFormat="false" ht="15" hidden="false" customHeight="false" outlineLevel="0" collapsed="false">
      <c r="A1288" s="53" t="n">
        <v>45894</v>
      </c>
      <c r="B1288" s="54" t="s">
        <v>980</v>
      </c>
      <c r="C1288" s="54" t="s">
        <v>80</v>
      </c>
      <c r="D1288" s="54" t="n">
        <v>1</v>
      </c>
      <c r="E1288" s="55" t="n">
        <v>9.9</v>
      </c>
      <c r="F1288" s="56" t="n">
        <v>0</v>
      </c>
      <c r="G1288" s="57" t="n">
        <f aca="false">D1288*E1288</f>
        <v>9.9</v>
      </c>
      <c r="H1288" s="57" t="n">
        <f aca="false">G1288*(1-F1288)</f>
        <v>9.9</v>
      </c>
      <c r="I1288" s="1" t="n">
        <f aca="false">MONTH(A1288)</f>
        <v>8</v>
      </c>
      <c r="J1288" s="57" t="n">
        <f aca="false">D1288*INDEX(Справочник!$E$5:$E$16,MATCH(C1288,Справочник!$A$5:$A$16,0))</f>
        <v>4.2</v>
      </c>
      <c r="K1288" s="57" t="n">
        <f aca="false">D1288*INDEX(Справочник!$F$5:$F$16,MATCH(C1288,Справочник!$A$5:$A$16,0))</f>
        <v>0.9</v>
      </c>
    </row>
    <row r="1289" customFormat="false" ht="15" hidden="false" customHeight="false" outlineLevel="0" collapsed="false">
      <c r="A1289" s="53" t="n">
        <v>45894</v>
      </c>
      <c r="B1289" s="54" t="s">
        <v>981</v>
      </c>
      <c r="C1289" s="54" t="s">
        <v>81</v>
      </c>
      <c r="D1289" s="54" t="n">
        <v>1</v>
      </c>
      <c r="E1289" s="55" t="n">
        <v>29.9</v>
      </c>
      <c r="F1289" s="56" t="n">
        <v>0.1</v>
      </c>
      <c r="G1289" s="57" t="n">
        <f aca="false">D1289*E1289</f>
        <v>29.9</v>
      </c>
      <c r="H1289" s="57" t="n">
        <f aca="false">G1289*(1-F1289)</f>
        <v>26.91</v>
      </c>
      <c r="I1289" s="1" t="n">
        <f aca="false">MONTH(A1289)</f>
        <v>8</v>
      </c>
      <c r="J1289" s="57" t="n">
        <f aca="false">D1289*INDEX(Справочник!$E$5:$E$16,MATCH(C1289,Справочник!$A$5:$A$16,0))</f>
        <v>14.8</v>
      </c>
      <c r="K1289" s="57" t="n">
        <f aca="false">D1289*INDEX(Справочник!$F$5:$F$16,MATCH(C1289,Справочник!$A$5:$A$16,0))</f>
        <v>2.4</v>
      </c>
    </row>
    <row r="1290" customFormat="false" ht="15" hidden="false" customHeight="false" outlineLevel="0" collapsed="false">
      <c r="A1290" s="53" t="n">
        <v>45895</v>
      </c>
      <c r="B1290" s="54" t="s">
        <v>982</v>
      </c>
      <c r="C1290" s="54" t="s">
        <v>87</v>
      </c>
      <c r="D1290" s="54" t="n">
        <v>1</v>
      </c>
      <c r="E1290" s="55" t="n">
        <v>5.9</v>
      </c>
      <c r="F1290" s="56" t="n">
        <v>0.1</v>
      </c>
      <c r="G1290" s="57" t="n">
        <f aca="false">D1290*E1290</f>
        <v>5.9</v>
      </c>
      <c r="H1290" s="57" t="n">
        <f aca="false">G1290*(1-F1290)</f>
        <v>5.31</v>
      </c>
      <c r="I1290" s="1" t="n">
        <f aca="false">MONTH(A1290)</f>
        <v>8</v>
      </c>
      <c r="J1290" s="57" t="n">
        <f aca="false">D1290*INDEX(Справочник!$E$5:$E$16,MATCH(C1290,Справочник!$A$5:$A$16,0))</f>
        <v>1.9</v>
      </c>
      <c r="K1290" s="57" t="n">
        <f aca="false">D1290*INDEX(Справочник!$F$5:$F$16,MATCH(C1290,Справочник!$A$5:$A$16,0))</f>
        <v>0.7</v>
      </c>
    </row>
    <row r="1291" customFormat="false" ht="15" hidden="false" customHeight="false" outlineLevel="0" collapsed="false">
      <c r="A1291" s="53" t="n">
        <v>45895</v>
      </c>
      <c r="B1291" s="54" t="s">
        <v>982</v>
      </c>
      <c r="C1291" s="54" t="s">
        <v>80</v>
      </c>
      <c r="D1291" s="54" t="n">
        <v>1</v>
      </c>
      <c r="E1291" s="55" t="n">
        <v>9.9</v>
      </c>
      <c r="F1291" s="56" t="n">
        <v>0</v>
      </c>
      <c r="G1291" s="57" t="n">
        <f aca="false">D1291*E1291</f>
        <v>9.9</v>
      </c>
      <c r="H1291" s="57" t="n">
        <f aca="false">G1291*(1-F1291)</f>
        <v>9.9</v>
      </c>
      <c r="I1291" s="1" t="n">
        <f aca="false">MONTH(A1291)</f>
        <v>8</v>
      </c>
      <c r="J1291" s="57" t="n">
        <f aca="false">D1291*INDEX(Справочник!$E$5:$E$16,MATCH(C1291,Справочник!$A$5:$A$16,0))</f>
        <v>4.2</v>
      </c>
      <c r="K1291" s="57" t="n">
        <f aca="false">D1291*INDEX(Справочник!$F$5:$F$16,MATCH(C1291,Справочник!$A$5:$A$16,0))</f>
        <v>0.9</v>
      </c>
    </row>
    <row r="1292" customFormat="false" ht="15" hidden="false" customHeight="false" outlineLevel="0" collapsed="false">
      <c r="A1292" s="53" t="n">
        <v>45895</v>
      </c>
      <c r="B1292" s="54" t="s">
        <v>982</v>
      </c>
      <c r="C1292" s="54" t="s">
        <v>83</v>
      </c>
      <c r="D1292" s="54" t="n">
        <v>1</v>
      </c>
      <c r="E1292" s="55" t="n">
        <v>11.5</v>
      </c>
      <c r="F1292" s="56" t="n">
        <v>0.1</v>
      </c>
      <c r="G1292" s="57" t="n">
        <f aca="false">D1292*E1292</f>
        <v>11.5</v>
      </c>
      <c r="H1292" s="57" t="n">
        <f aca="false">G1292*(1-F1292)</f>
        <v>10.35</v>
      </c>
      <c r="I1292" s="1" t="n">
        <f aca="false">MONTH(A1292)</f>
        <v>8</v>
      </c>
      <c r="J1292" s="57" t="n">
        <f aca="false">D1292*INDEX(Справочник!$E$5:$E$16,MATCH(C1292,Справочник!$A$5:$A$16,0))</f>
        <v>5.1</v>
      </c>
      <c r="K1292" s="57" t="n">
        <f aca="false">D1292*INDEX(Справочник!$F$5:$F$16,MATCH(C1292,Справочник!$A$5:$A$16,0))</f>
        <v>0.9</v>
      </c>
    </row>
    <row r="1293" customFormat="false" ht="15" hidden="false" customHeight="false" outlineLevel="0" collapsed="false">
      <c r="A1293" s="53" t="n">
        <v>45895</v>
      </c>
      <c r="B1293" s="54" t="s">
        <v>983</v>
      </c>
      <c r="C1293" s="54" t="s">
        <v>80</v>
      </c>
      <c r="D1293" s="54" t="n">
        <v>1</v>
      </c>
      <c r="E1293" s="55" t="n">
        <v>9.9</v>
      </c>
      <c r="F1293" s="56" t="n">
        <v>0</v>
      </c>
      <c r="G1293" s="57" t="n">
        <f aca="false">D1293*E1293</f>
        <v>9.9</v>
      </c>
      <c r="H1293" s="57" t="n">
        <f aca="false">G1293*(1-F1293)</f>
        <v>9.9</v>
      </c>
      <c r="I1293" s="1" t="n">
        <f aca="false">MONTH(A1293)</f>
        <v>8</v>
      </c>
      <c r="J1293" s="57" t="n">
        <f aca="false">D1293*INDEX(Справочник!$E$5:$E$16,MATCH(C1293,Справочник!$A$5:$A$16,0))</f>
        <v>4.2</v>
      </c>
      <c r="K1293" s="57" t="n">
        <f aca="false">D1293*INDEX(Справочник!$F$5:$F$16,MATCH(C1293,Справочник!$A$5:$A$16,0))</f>
        <v>0.9</v>
      </c>
    </row>
    <row r="1294" customFormat="false" ht="15" hidden="false" customHeight="false" outlineLevel="0" collapsed="false">
      <c r="A1294" s="53" t="n">
        <v>45895</v>
      </c>
      <c r="B1294" s="54" t="s">
        <v>983</v>
      </c>
      <c r="C1294" s="54" t="s">
        <v>81</v>
      </c>
      <c r="D1294" s="54" t="n">
        <v>1</v>
      </c>
      <c r="E1294" s="55" t="n">
        <v>29.9</v>
      </c>
      <c r="F1294" s="56" t="n">
        <v>0</v>
      </c>
      <c r="G1294" s="57" t="n">
        <f aca="false">D1294*E1294</f>
        <v>29.9</v>
      </c>
      <c r="H1294" s="57" t="n">
        <f aca="false">G1294*(1-F1294)</f>
        <v>29.9</v>
      </c>
      <c r="I1294" s="1" t="n">
        <f aca="false">MONTH(A1294)</f>
        <v>8</v>
      </c>
      <c r="J1294" s="57" t="n">
        <f aca="false">D1294*INDEX(Справочник!$E$5:$E$16,MATCH(C1294,Справочник!$A$5:$A$16,0))</f>
        <v>14.8</v>
      </c>
      <c r="K1294" s="57" t="n">
        <f aca="false">D1294*INDEX(Справочник!$F$5:$F$16,MATCH(C1294,Справочник!$A$5:$A$16,0))</f>
        <v>2.4</v>
      </c>
    </row>
    <row r="1295" customFormat="false" ht="15" hidden="false" customHeight="false" outlineLevel="0" collapsed="false">
      <c r="A1295" s="53" t="n">
        <v>45895</v>
      </c>
      <c r="B1295" s="54" t="s">
        <v>984</v>
      </c>
      <c r="C1295" s="54" t="s">
        <v>83</v>
      </c>
      <c r="D1295" s="54" t="n">
        <v>1</v>
      </c>
      <c r="E1295" s="55" t="n">
        <v>11.5</v>
      </c>
      <c r="F1295" s="56" t="n">
        <v>0</v>
      </c>
      <c r="G1295" s="57" t="n">
        <f aca="false">D1295*E1295</f>
        <v>11.5</v>
      </c>
      <c r="H1295" s="57" t="n">
        <f aca="false">G1295*(1-F1295)</f>
        <v>11.5</v>
      </c>
      <c r="I1295" s="1" t="n">
        <f aca="false">MONTH(A1295)</f>
        <v>8</v>
      </c>
      <c r="J1295" s="57" t="n">
        <f aca="false">D1295*INDEX(Справочник!$E$5:$E$16,MATCH(C1295,Справочник!$A$5:$A$16,0))</f>
        <v>5.1</v>
      </c>
      <c r="K1295" s="57" t="n">
        <f aca="false">D1295*INDEX(Справочник!$F$5:$F$16,MATCH(C1295,Справочник!$A$5:$A$16,0))</f>
        <v>0.9</v>
      </c>
    </row>
    <row r="1296" customFormat="false" ht="15" hidden="false" customHeight="false" outlineLevel="0" collapsed="false">
      <c r="A1296" s="53" t="n">
        <v>45895</v>
      </c>
      <c r="B1296" s="54" t="s">
        <v>984</v>
      </c>
      <c r="C1296" s="54" t="s">
        <v>81</v>
      </c>
      <c r="D1296" s="54" t="n">
        <v>1</v>
      </c>
      <c r="E1296" s="55" t="n">
        <v>29.9</v>
      </c>
      <c r="F1296" s="56" t="n">
        <v>0</v>
      </c>
      <c r="G1296" s="57" t="n">
        <f aca="false">D1296*E1296</f>
        <v>29.9</v>
      </c>
      <c r="H1296" s="57" t="n">
        <f aca="false">G1296*(1-F1296)</f>
        <v>29.9</v>
      </c>
      <c r="I1296" s="1" t="n">
        <f aca="false">MONTH(A1296)</f>
        <v>8</v>
      </c>
      <c r="J1296" s="57" t="n">
        <f aca="false">D1296*INDEX(Справочник!$E$5:$E$16,MATCH(C1296,Справочник!$A$5:$A$16,0))</f>
        <v>14.8</v>
      </c>
      <c r="K1296" s="57" t="n">
        <f aca="false">D1296*INDEX(Справочник!$F$5:$F$16,MATCH(C1296,Справочник!$A$5:$A$16,0))</f>
        <v>2.4</v>
      </c>
    </row>
    <row r="1297" customFormat="false" ht="15" hidden="false" customHeight="false" outlineLevel="0" collapsed="false">
      <c r="A1297" s="53" t="n">
        <v>45895</v>
      </c>
      <c r="B1297" s="54" t="s">
        <v>984</v>
      </c>
      <c r="C1297" s="54" t="s">
        <v>84</v>
      </c>
      <c r="D1297" s="54" t="n">
        <v>1</v>
      </c>
      <c r="E1297" s="55" t="n">
        <v>10.5</v>
      </c>
      <c r="F1297" s="56" t="n">
        <v>0.1</v>
      </c>
      <c r="G1297" s="57" t="n">
        <f aca="false">D1297*E1297</f>
        <v>10.5</v>
      </c>
      <c r="H1297" s="57" t="n">
        <f aca="false">G1297*(1-F1297)</f>
        <v>9.45</v>
      </c>
      <c r="I1297" s="1" t="n">
        <f aca="false">MONTH(A1297)</f>
        <v>8</v>
      </c>
      <c r="J1297" s="57" t="n">
        <f aca="false">D1297*INDEX(Справочник!$E$5:$E$16,MATCH(C1297,Справочник!$A$5:$A$16,0))</f>
        <v>4.7</v>
      </c>
      <c r="K1297" s="57" t="n">
        <f aca="false">D1297*INDEX(Справочник!$F$5:$F$16,MATCH(C1297,Справочник!$A$5:$A$16,0))</f>
        <v>0.9</v>
      </c>
    </row>
    <row r="1298" customFormat="false" ht="15" hidden="false" customHeight="false" outlineLevel="0" collapsed="false">
      <c r="A1298" s="53" t="n">
        <v>45895</v>
      </c>
      <c r="B1298" s="54" t="s">
        <v>985</v>
      </c>
      <c r="C1298" s="54" t="s">
        <v>80</v>
      </c>
      <c r="D1298" s="54" t="n">
        <v>1</v>
      </c>
      <c r="E1298" s="55" t="n">
        <v>9.9</v>
      </c>
      <c r="F1298" s="56" t="n">
        <v>0.1</v>
      </c>
      <c r="G1298" s="57" t="n">
        <f aca="false">D1298*E1298</f>
        <v>9.9</v>
      </c>
      <c r="H1298" s="57" t="n">
        <f aca="false">G1298*(1-F1298)</f>
        <v>8.91</v>
      </c>
      <c r="I1298" s="1" t="n">
        <f aca="false">MONTH(A1298)</f>
        <v>8</v>
      </c>
      <c r="J1298" s="57" t="n">
        <f aca="false">D1298*INDEX(Справочник!$E$5:$E$16,MATCH(C1298,Справочник!$A$5:$A$16,0))</f>
        <v>4.2</v>
      </c>
      <c r="K1298" s="57" t="n">
        <f aca="false">D1298*INDEX(Справочник!$F$5:$F$16,MATCH(C1298,Справочник!$A$5:$A$16,0))</f>
        <v>0.9</v>
      </c>
    </row>
    <row r="1299" customFormat="false" ht="15" hidden="false" customHeight="false" outlineLevel="0" collapsed="false">
      <c r="A1299" s="53" t="n">
        <v>45895</v>
      </c>
      <c r="B1299" s="54" t="s">
        <v>986</v>
      </c>
      <c r="C1299" s="54" t="s">
        <v>86</v>
      </c>
      <c r="D1299" s="54" t="n">
        <v>1</v>
      </c>
      <c r="E1299" s="55" t="n">
        <v>7.5</v>
      </c>
      <c r="F1299" s="56" t="n">
        <v>0.1</v>
      </c>
      <c r="G1299" s="57" t="n">
        <f aca="false">D1299*E1299</f>
        <v>7.5</v>
      </c>
      <c r="H1299" s="57" t="n">
        <f aca="false">G1299*(1-F1299)</f>
        <v>6.75</v>
      </c>
      <c r="I1299" s="1" t="n">
        <f aca="false">MONTH(A1299)</f>
        <v>8</v>
      </c>
      <c r="J1299" s="57" t="n">
        <f aca="false">D1299*INDEX(Справочник!$E$5:$E$16,MATCH(C1299,Справочник!$A$5:$A$16,0))</f>
        <v>2.6</v>
      </c>
      <c r="K1299" s="57" t="n">
        <f aca="false">D1299*INDEX(Справочник!$F$5:$F$16,MATCH(C1299,Справочник!$A$5:$A$16,0))</f>
        <v>0.7</v>
      </c>
    </row>
    <row r="1300" customFormat="false" ht="15" hidden="false" customHeight="false" outlineLevel="0" collapsed="false">
      <c r="A1300" s="53" t="n">
        <v>45896</v>
      </c>
      <c r="B1300" s="54" t="s">
        <v>987</v>
      </c>
      <c r="C1300" s="54" t="s">
        <v>91</v>
      </c>
      <c r="D1300" s="54" t="n">
        <v>1</v>
      </c>
      <c r="E1300" s="55" t="n">
        <v>28</v>
      </c>
      <c r="F1300" s="56" t="n">
        <v>0.2</v>
      </c>
      <c r="G1300" s="57" t="n">
        <f aca="false">D1300*E1300</f>
        <v>28</v>
      </c>
      <c r="H1300" s="57" t="n">
        <f aca="false">G1300*(1-F1300)</f>
        <v>22.4</v>
      </c>
      <c r="I1300" s="1" t="n">
        <f aca="false">MONTH(A1300)</f>
        <v>8</v>
      </c>
      <c r="J1300" s="57" t="n">
        <f aca="false">D1300*INDEX(Справочник!$E$5:$E$16,MATCH(C1300,Справочник!$A$5:$A$16,0))</f>
        <v>17.4</v>
      </c>
      <c r="K1300" s="57" t="n">
        <f aca="false">D1300*INDEX(Справочник!$F$5:$F$16,MATCH(C1300,Справочник!$A$5:$A$16,0))</f>
        <v>7.9</v>
      </c>
    </row>
    <row r="1301" customFormat="false" ht="15" hidden="false" customHeight="false" outlineLevel="0" collapsed="false">
      <c r="A1301" s="53" t="n">
        <v>45896</v>
      </c>
      <c r="B1301" s="54" t="s">
        <v>988</v>
      </c>
      <c r="C1301" s="54" t="s">
        <v>91</v>
      </c>
      <c r="D1301" s="54" t="n">
        <v>1</v>
      </c>
      <c r="E1301" s="55" t="n">
        <v>28</v>
      </c>
      <c r="F1301" s="56" t="n">
        <v>0.2</v>
      </c>
      <c r="G1301" s="57" t="n">
        <f aca="false">D1301*E1301</f>
        <v>28</v>
      </c>
      <c r="H1301" s="57" t="n">
        <f aca="false">G1301*(1-F1301)</f>
        <v>22.4</v>
      </c>
      <c r="I1301" s="1" t="n">
        <f aca="false">MONTH(A1301)</f>
        <v>8</v>
      </c>
      <c r="J1301" s="57" t="n">
        <f aca="false">D1301*INDEX(Справочник!$E$5:$E$16,MATCH(C1301,Справочник!$A$5:$A$16,0))</f>
        <v>17.4</v>
      </c>
      <c r="K1301" s="57" t="n">
        <f aca="false">D1301*INDEX(Справочник!$F$5:$F$16,MATCH(C1301,Справочник!$A$5:$A$16,0))</f>
        <v>7.9</v>
      </c>
    </row>
    <row r="1302" customFormat="false" ht="15" hidden="false" customHeight="false" outlineLevel="0" collapsed="false">
      <c r="A1302" s="53" t="n">
        <v>45897</v>
      </c>
      <c r="B1302" s="54" t="s">
        <v>989</v>
      </c>
      <c r="C1302" s="54" t="s">
        <v>80</v>
      </c>
      <c r="D1302" s="54" t="n">
        <v>1</v>
      </c>
      <c r="E1302" s="55" t="n">
        <v>9.9</v>
      </c>
      <c r="F1302" s="56" t="n">
        <v>0.1</v>
      </c>
      <c r="G1302" s="57" t="n">
        <f aca="false">D1302*E1302</f>
        <v>9.9</v>
      </c>
      <c r="H1302" s="57" t="n">
        <f aca="false">G1302*(1-F1302)</f>
        <v>8.91</v>
      </c>
      <c r="I1302" s="1" t="n">
        <f aca="false">MONTH(A1302)</f>
        <v>8</v>
      </c>
      <c r="J1302" s="57" t="n">
        <f aca="false">D1302*INDEX(Справочник!$E$5:$E$16,MATCH(C1302,Справочник!$A$5:$A$16,0))</f>
        <v>4.2</v>
      </c>
      <c r="K1302" s="57" t="n">
        <f aca="false">D1302*INDEX(Справочник!$F$5:$F$16,MATCH(C1302,Справочник!$A$5:$A$16,0))</f>
        <v>0.9</v>
      </c>
    </row>
    <row r="1303" customFormat="false" ht="15" hidden="false" customHeight="false" outlineLevel="0" collapsed="false">
      <c r="A1303" s="53" t="n">
        <v>45897</v>
      </c>
      <c r="B1303" s="54" t="s">
        <v>990</v>
      </c>
      <c r="C1303" s="54" t="s">
        <v>80</v>
      </c>
      <c r="D1303" s="54" t="n">
        <v>1</v>
      </c>
      <c r="E1303" s="55" t="n">
        <v>9.9</v>
      </c>
      <c r="F1303" s="56" t="n">
        <v>0.1</v>
      </c>
      <c r="G1303" s="57" t="n">
        <f aca="false">D1303*E1303</f>
        <v>9.9</v>
      </c>
      <c r="H1303" s="57" t="n">
        <f aca="false">G1303*(1-F1303)</f>
        <v>8.91</v>
      </c>
      <c r="I1303" s="1" t="n">
        <f aca="false">MONTH(A1303)</f>
        <v>8</v>
      </c>
      <c r="J1303" s="57" t="n">
        <f aca="false">D1303*INDEX(Справочник!$E$5:$E$16,MATCH(C1303,Справочник!$A$5:$A$16,0))</f>
        <v>4.2</v>
      </c>
      <c r="K1303" s="57" t="n">
        <f aca="false">D1303*INDEX(Справочник!$F$5:$F$16,MATCH(C1303,Справочник!$A$5:$A$16,0))</f>
        <v>0.9</v>
      </c>
    </row>
    <row r="1304" customFormat="false" ht="15" hidden="false" customHeight="false" outlineLevel="0" collapsed="false">
      <c r="A1304" s="53" t="n">
        <v>45897</v>
      </c>
      <c r="B1304" s="54" t="s">
        <v>990</v>
      </c>
      <c r="C1304" s="54" t="s">
        <v>90</v>
      </c>
      <c r="D1304" s="54" t="n">
        <v>2</v>
      </c>
      <c r="E1304" s="55" t="n">
        <v>4.5</v>
      </c>
      <c r="F1304" s="56" t="n">
        <v>0.1</v>
      </c>
      <c r="G1304" s="57" t="n">
        <f aca="false">D1304*E1304</f>
        <v>9</v>
      </c>
      <c r="H1304" s="57" t="n">
        <f aca="false">G1304*(1-F1304)</f>
        <v>8.1</v>
      </c>
      <c r="I1304" s="1" t="n">
        <f aca="false">MONTH(A1304)</f>
        <v>8</v>
      </c>
      <c r="J1304" s="57" t="n">
        <f aca="false">D1304*INDEX(Справочник!$E$5:$E$16,MATCH(C1304,Справочник!$A$5:$A$16,0))</f>
        <v>3.2</v>
      </c>
      <c r="K1304" s="57" t="n">
        <f aca="false">D1304*INDEX(Справочник!$F$5:$F$16,MATCH(C1304,Справочник!$A$5:$A$16,0))</f>
        <v>5.8</v>
      </c>
    </row>
    <row r="1305" customFormat="false" ht="15" hidden="false" customHeight="false" outlineLevel="0" collapsed="false">
      <c r="A1305" s="53" t="n">
        <v>45897</v>
      </c>
      <c r="B1305" s="54" t="s">
        <v>991</v>
      </c>
      <c r="C1305" s="54" t="s">
        <v>80</v>
      </c>
      <c r="D1305" s="54" t="n">
        <v>2</v>
      </c>
      <c r="E1305" s="55" t="n">
        <v>9.9</v>
      </c>
      <c r="F1305" s="56" t="n">
        <v>0.1</v>
      </c>
      <c r="G1305" s="57" t="n">
        <f aca="false">D1305*E1305</f>
        <v>19.8</v>
      </c>
      <c r="H1305" s="57" t="n">
        <f aca="false">G1305*(1-F1305)</f>
        <v>17.82</v>
      </c>
      <c r="I1305" s="1" t="n">
        <f aca="false">MONTH(A1305)</f>
        <v>8</v>
      </c>
      <c r="J1305" s="57" t="n">
        <f aca="false">D1305*INDEX(Справочник!$E$5:$E$16,MATCH(C1305,Справочник!$A$5:$A$16,0))</f>
        <v>8.4</v>
      </c>
      <c r="K1305" s="57" t="n">
        <f aca="false">D1305*INDEX(Справочник!$F$5:$F$16,MATCH(C1305,Справочник!$A$5:$A$16,0))</f>
        <v>1.8</v>
      </c>
    </row>
    <row r="1306" customFormat="false" ht="15" hidden="false" customHeight="false" outlineLevel="0" collapsed="false">
      <c r="A1306" s="53" t="n">
        <v>45897</v>
      </c>
      <c r="B1306" s="54" t="s">
        <v>991</v>
      </c>
      <c r="C1306" s="54" t="s">
        <v>90</v>
      </c>
      <c r="D1306" s="54" t="n">
        <v>1</v>
      </c>
      <c r="E1306" s="55" t="n">
        <v>4.5</v>
      </c>
      <c r="F1306" s="56" t="n">
        <v>0</v>
      </c>
      <c r="G1306" s="57" t="n">
        <f aca="false">D1306*E1306</f>
        <v>4.5</v>
      </c>
      <c r="H1306" s="57" t="n">
        <f aca="false">G1306*(1-F1306)</f>
        <v>4.5</v>
      </c>
      <c r="I1306" s="1" t="n">
        <f aca="false">MONTH(A1306)</f>
        <v>8</v>
      </c>
      <c r="J1306" s="57" t="n">
        <f aca="false">D1306*INDEX(Справочник!$E$5:$E$16,MATCH(C1306,Справочник!$A$5:$A$16,0))</f>
        <v>1.6</v>
      </c>
      <c r="K1306" s="57" t="n">
        <f aca="false">D1306*INDEX(Справочник!$F$5:$F$16,MATCH(C1306,Справочник!$A$5:$A$16,0))</f>
        <v>2.9</v>
      </c>
    </row>
    <row r="1307" customFormat="false" ht="15" hidden="false" customHeight="false" outlineLevel="0" collapsed="false">
      <c r="A1307" s="53" t="n">
        <v>45897</v>
      </c>
      <c r="B1307" s="54" t="s">
        <v>991</v>
      </c>
      <c r="C1307" s="54" t="s">
        <v>89</v>
      </c>
      <c r="D1307" s="54" t="n">
        <v>1</v>
      </c>
      <c r="E1307" s="55" t="n">
        <v>24</v>
      </c>
      <c r="F1307" s="56" t="n">
        <v>0.1</v>
      </c>
      <c r="G1307" s="57" t="n">
        <f aca="false">D1307*E1307</f>
        <v>24</v>
      </c>
      <c r="H1307" s="57" t="n">
        <f aca="false">G1307*(1-F1307)</f>
        <v>21.6</v>
      </c>
      <c r="I1307" s="1" t="n">
        <f aca="false">MONTH(A1307)</f>
        <v>8</v>
      </c>
      <c r="J1307" s="57" t="n">
        <f aca="false">D1307*INDEX(Справочник!$E$5:$E$16,MATCH(C1307,Справочник!$A$5:$A$16,0))</f>
        <v>13.5</v>
      </c>
      <c r="K1307" s="57" t="n">
        <f aca="false">D1307*INDEX(Справочник!$F$5:$F$16,MATCH(C1307,Справочник!$A$5:$A$16,0))</f>
        <v>3.8</v>
      </c>
    </row>
    <row r="1308" customFormat="false" ht="15" hidden="false" customHeight="false" outlineLevel="0" collapsed="false">
      <c r="A1308" s="53" t="n">
        <v>45897</v>
      </c>
      <c r="B1308" s="54" t="s">
        <v>992</v>
      </c>
      <c r="C1308" s="54" t="s">
        <v>80</v>
      </c>
      <c r="D1308" s="54" t="n">
        <v>2</v>
      </c>
      <c r="E1308" s="55" t="n">
        <v>9.9</v>
      </c>
      <c r="F1308" s="56" t="n">
        <v>0</v>
      </c>
      <c r="G1308" s="57" t="n">
        <f aca="false">D1308*E1308</f>
        <v>19.8</v>
      </c>
      <c r="H1308" s="57" t="n">
        <f aca="false">G1308*(1-F1308)</f>
        <v>19.8</v>
      </c>
      <c r="I1308" s="1" t="n">
        <f aca="false">MONTH(A1308)</f>
        <v>8</v>
      </c>
      <c r="J1308" s="57" t="n">
        <f aca="false">D1308*INDEX(Справочник!$E$5:$E$16,MATCH(C1308,Справочник!$A$5:$A$16,0))</f>
        <v>8.4</v>
      </c>
      <c r="K1308" s="57" t="n">
        <f aca="false">D1308*INDEX(Справочник!$F$5:$F$16,MATCH(C1308,Справочник!$A$5:$A$16,0))</f>
        <v>1.8</v>
      </c>
    </row>
    <row r="1309" customFormat="false" ht="15" hidden="false" customHeight="false" outlineLevel="0" collapsed="false">
      <c r="A1309" s="53" t="n">
        <v>45898</v>
      </c>
      <c r="B1309" s="54" t="s">
        <v>993</v>
      </c>
      <c r="C1309" s="54" t="s">
        <v>83</v>
      </c>
      <c r="D1309" s="54" t="n">
        <v>1</v>
      </c>
      <c r="E1309" s="55" t="n">
        <v>11.5</v>
      </c>
      <c r="F1309" s="56" t="n">
        <v>0</v>
      </c>
      <c r="G1309" s="57" t="n">
        <f aca="false">D1309*E1309</f>
        <v>11.5</v>
      </c>
      <c r="H1309" s="57" t="n">
        <f aca="false">G1309*(1-F1309)</f>
        <v>11.5</v>
      </c>
      <c r="I1309" s="1" t="n">
        <f aca="false">MONTH(A1309)</f>
        <v>8</v>
      </c>
      <c r="J1309" s="57" t="n">
        <f aca="false">D1309*INDEX(Справочник!$E$5:$E$16,MATCH(C1309,Справочник!$A$5:$A$16,0))</f>
        <v>5.1</v>
      </c>
      <c r="K1309" s="57" t="n">
        <f aca="false">D1309*INDEX(Справочник!$F$5:$F$16,MATCH(C1309,Справочник!$A$5:$A$16,0))</f>
        <v>0.9</v>
      </c>
    </row>
    <row r="1310" customFormat="false" ht="15" hidden="false" customHeight="false" outlineLevel="0" collapsed="false">
      <c r="A1310" s="53" t="n">
        <v>45898</v>
      </c>
      <c r="B1310" s="54" t="s">
        <v>993</v>
      </c>
      <c r="C1310" s="54" t="s">
        <v>86</v>
      </c>
      <c r="D1310" s="54" t="n">
        <v>1</v>
      </c>
      <c r="E1310" s="55" t="n">
        <v>7.5</v>
      </c>
      <c r="F1310" s="56" t="n">
        <v>0.1</v>
      </c>
      <c r="G1310" s="57" t="n">
        <f aca="false">D1310*E1310</f>
        <v>7.5</v>
      </c>
      <c r="H1310" s="57" t="n">
        <f aca="false">G1310*(1-F1310)</f>
        <v>6.75</v>
      </c>
      <c r="I1310" s="1" t="n">
        <f aca="false">MONTH(A1310)</f>
        <v>8</v>
      </c>
      <c r="J1310" s="57" t="n">
        <f aca="false">D1310*INDEX(Справочник!$E$5:$E$16,MATCH(C1310,Справочник!$A$5:$A$16,0))</f>
        <v>2.6</v>
      </c>
      <c r="K1310" s="57" t="n">
        <f aca="false">D1310*INDEX(Справочник!$F$5:$F$16,MATCH(C1310,Справочник!$A$5:$A$16,0))</f>
        <v>0.7</v>
      </c>
    </row>
    <row r="1311" customFormat="false" ht="15" hidden="false" customHeight="false" outlineLevel="0" collapsed="false">
      <c r="A1311" s="53" t="n">
        <v>45898</v>
      </c>
      <c r="B1311" s="54" t="s">
        <v>994</v>
      </c>
      <c r="C1311" s="54" t="s">
        <v>82</v>
      </c>
      <c r="D1311" s="54" t="n">
        <v>1</v>
      </c>
      <c r="E1311" s="55" t="n">
        <v>32</v>
      </c>
      <c r="F1311" s="56" t="n">
        <v>0.1</v>
      </c>
      <c r="G1311" s="57" t="n">
        <f aca="false">D1311*E1311</f>
        <v>32</v>
      </c>
      <c r="H1311" s="57" t="n">
        <f aca="false">G1311*(1-F1311)</f>
        <v>28.8</v>
      </c>
      <c r="I1311" s="1" t="n">
        <f aca="false">MONTH(A1311)</f>
        <v>8</v>
      </c>
      <c r="J1311" s="57" t="n">
        <f aca="false">D1311*INDEX(Справочник!$E$5:$E$16,MATCH(C1311,Справочник!$A$5:$A$16,0))</f>
        <v>16.5</v>
      </c>
      <c r="K1311" s="57" t="n">
        <f aca="false">D1311*INDEX(Справочник!$F$5:$F$16,MATCH(C1311,Справочник!$A$5:$A$16,0))</f>
        <v>2.4</v>
      </c>
    </row>
    <row r="1312" customFormat="false" ht="15" hidden="false" customHeight="false" outlineLevel="0" collapsed="false">
      <c r="A1312" s="53" t="n">
        <v>45898</v>
      </c>
      <c r="B1312" s="54" t="s">
        <v>995</v>
      </c>
      <c r="C1312" s="54" t="s">
        <v>90</v>
      </c>
      <c r="D1312" s="54" t="n">
        <v>3</v>
      </c>
      <c r="E1312" s="55" t="n">
        <v>4.5</v>
      </c>
      <c r="F1312" s="56" t="n">
        <v>0</v>
      </c>
      <c r="G1312" s="57" t="n">
        <f aca="false">D1312*E1312</f>
        <v>13.5</v>
      </c>
      <c r="H1312" s="57" t="n">
        <f aca="false">G1312*(1-F1312)</f>
        <v>13.5</v>
      </c>
      <c r="I1312" s="1" t="n">
        <f aca="false">MONTH(A1312)</f>
        <v>8</v>
      </c>
      <c r="J1312" s="57" t="n">
        <f aca="false">D1312*INDEX(Справочник!$E$5:$E$16,MATCH(C1312,Справочник!$A$5:$A$16,0))</f>
        <v>4.8</v>
      </c>
      <c r="K1312" s="57" t="n">
        <f aca="false">D1312*INDEX(Справочник!$F$5:$F$16,MATCH(C1312,Справочник!$A$5:$A$16,0))</f>
        <v>8.7</v>
      </c>
    </row>
    <row r="1313" customFormat="false" ht="15" hidden="false" customHeight="false" outlineLevel="0" collapsed="false">
      <c r="A1313" s="53" t="n">
        <v>45898</v>
      </c>
      <c r="B1313" s="54" t="s">
        <v>995</v>
      </c>
      <c r="C1313" s="54" t="s">
        <v>85</v>
      </c>
      <c r="D1313" s="54" t="n">
        <v>2</v>
      </c>
      <c r="E1313" s="55" t="n">
        <v>6.9</v>
      </c>
      <c r="F1313" s="56" t="n">
        <v>0.1</v>
      </c>
      <c r="G1313" s="57" t="n">
        <f aca="false">D1313*E1313</f>
        <v>13.8</v>
      </c>
      <c r="H1313" s="57" t="n">
        <f aca="false">G1313*(1-F1313)</f>
        <v>12.42</v>
      </c>
      <c r="I1313" s="1" t="n">
        <f aca="false">MONTH(A1313)</f>
        <v>8</v>
      </c>
      <c r="J1313" s="57" t="n">
        <f aca="false">D1313*INDEX(Справочник!$E$5:$E$16,MATCH(C1313,Справочник!$A$5:$A$16,0))</f>
        <v>4.6</v>
      </c>
      <c r="K1313" s="57" t="n">
        <f aca="false">D1313*INDEX(Справочник!$F$5:$F$16,MATCH(C1313,Справочник!$A$5:$A$16,0))</f>
        <v>1.4</v>
      </c>
    </row>
    <row r="1314" customFormat="false" ht="15" hidden="false" customHeight="false" outlineLevel="0" collapsed="false">
      <c r="A1314" s="53" t="n">
        <v>45898</v>
      </c>
      <c r="B1314" s="54" t="s">
        <v>996</v>
      </c>
      <c r="C1314" s="54" t="s">
        <v>85</v>
      </c>
      <c r="D1314" s="54" t="n">
        <v>1</v>
      </c>
      <c r="E1314" s="55" t="n">
        <v>6.9</v>
      </c>
      <c r="F1314" s="56" t="n">
        <v>0</v>
      </c>
      <c r="G1314" s="57" t="n">
        <f aca="false">D1314*E1314</f>
        <v>6.9</v>
      </c>
      <c r="H1314" s="57" t="n">
        <f aca="false">G1314*(1-F1314)</f>
        <v>6.9</v>
      </c>
      <c r="I1314" s="1" t="n">
        <f aca="false">MONTH(A1314)</f>
        <v>8</v>
      </c>
      <c r="J1314" s="57" t="n">
        <f aca="false">D1314*INDEX(Справочник!$E$5:$E$16,MATCH(C1314,Справочник!$A$5:$A$16,0))</f>
        <v>2.3</v>
      </c>
      <c r="K1314" s="57" t="n">
        <f aca="false">D1314*INDEX(Справочник!$F$5:$F$16,MATCH(C1314,Справочник!$A$5:$A$16,0))</f>
        <v>0.7</v>
      </c>
    </row>
    <row r="1315" customFormat="false" ht="15" hidden="false" customHeight="false" outlineLevel="0" collapsed="false">
      <c r="A1315" s="53" t="n">
        <v>45898</v>
      </c>
      <c r="B1315" s="54" t="s">
        <v>996</v>
      </c>
      <c r="C1315" s="54" t="s">
        <v>80</v>
      </c>
      <c r="D1315" s="54" t="n">
        <v>1</v>
      </c>
      <c r="E1315" s="55" t="n">
        <v>9.9</v>
      </c>
      <c r="F1315" s="56" t="n">
        <v>0</v>
      </c>
      <c r="G1315" s="57" t="n">
        <f aca="false">D1315*E1315</f>
        <v>9.9</v>
      </c>
      <c r="H1315" s="57" t="n">
        <f aca="false">G1315*(1-F1315)</f>
        <v>9.9</v>
      </c>
      <c r="I1315" s="1" t="n">
        <f aca="false">MONTH(A1315)</f>
        <v>8</v>
      </c>
      <c r="J1315" s="57" t="n">
        <f aca="false">D1315*INDEX(Справочник!$E$5:$E$16,MATCH(C1315,Справочник!$A$5:$A$16,0))</f>
        <v>4.2</v>
      </c>
      <c r="K1315" s="57" t="n">
        <f aca="false">D1315*INDEX(Справочник!$F$5:$F$16,MATCH(C1315,Справочник!$A$5:$A$16,0))</f>
        <v>0.9</v>
      </c>
    </row>
    <row r="1316" customFormat="false" ht="15" hidden="false" customHeight="false" outlineLevel="0" collapsed="false">
      <c r="A1316" s="53" t="n">
        <v>45898</v>
      </c>
      <c r="B1316" s="54" t="s">
        <v>997</v>
      </c>
      <c r="C1316" s="54" t="s">
        <v>82</v>
      </c>
      <c r="D1316" s="54" t="n">
        <v>2</v>
      </c>
      <c r="E1316" s="55" t="n">
        <v>32</v>
      </c>
      <c r="F1316" s="56" t="n">
        <v>0</v>
      </c>
      <c r="G1316" s="57" t="n">
        <f aca="false">D1316*E1316</f>
        <v>64</v>
      </c>
      <c r="H1316" s="57" t="n">
        <f aca="false">G1316*(1-F1316)</f>
        <v>64</v>
      </c>
      <c r="I1316" s="1" t="n">
        <f aca="false">MONTH(A1316)</f>
        <v>8</v>
      </c>
      <c r="J1316" s="57" t="n">
        <f aca="false">D1316*INDEX(Справочник!$E$5:$E$16,MATCH(C1316,Справочник!$A$5:$A$16,0))</f>
        <v>33</v>
      </c>
      <c r="K1316" s="57" t="n">
        <f aca="false">D1316*INDEX(Справочник!$F$5:$F$16,MATCH(C1316,Справочник!$A$5:$A$16,0))</f>
        <v>4.8</v>
      </c>
    </row>
    <row r="1317" customFormat="false" ht="15" hidden="false" customHeight="false" outlineLevel="0" collapsed="false">
      <c r="A1317" s="53" t="n">
        <v>45899</v>
      </c>
      <c r="B1317" s="54" t="s">
        <v>998</v>
      </c>
      <c r="C1317" s="54" t="s">
        <v>84</v>
      </c>
      <c r="D1317" s="54" t="n">
        <v>1</v>
      </c>
      <c r="E1317" s="55" t="n">
        <v>10.5</v>
      </c>
      <c r="F1317" s="56" t="n">
        <v>0</v>
      </c>
      <c r="G1317" s="57" t="n">
        <f aca="false">D1317*E1317</f>
        <v>10.5</v>
      </c>
      <c r="H1317" s="57" t="n">
        <f aca="false">G1317*(1-F1317)</f>
        <v>10.5</v>
      </c>
      <c r="I1317" s="1" t="n">
        <f aca="false">MONTH(A1317)</f>
        <v>8</v>
      </c>
      <c r="J1317" s="57" t="n">
        <f aca="false">D1317*INDEX(Справочник!$E$5:$E$16,MATCH(C1317,Справочник!$A$5:$A$16,0))</f>
        <v>4.7</v>
      </c>
      <c r="K1317" s="57" t="n">
        <f aca="false">D1317*INDEX(Справочник!$F$5:$F$16,MATCH(C1317,Справочник!$A$5:$A$16,0))</f>
        <v>0.9</v>
      </c>
    </row>
    <row r="1318" customFormat="false" ht="15" hidden="false" customHeight="false" outlineLevel="0" collapsed="false">
      <c r="A1318" s="53" t="n">
        <v>45899</v>
      </c>
      <c r="B1318" s="54" t="s">
        <v>999</v>
      </c>
      <c r="C1318" s="54" t="s">
        <v>87</v>
      </c>
      <c r="D1318" s="54" t="n">
        <v>1</v>
      </c>
      <c r="E1318" s="55" t="n">
        <v>5.9</v>
      </c>
      <c r="F1318" s="56" t="n">
        <v>0</v>
      </c>
      <c r="G1318" s="57" t="n">
        <f aca="false">D1318*E1318</f>
        <v>5.9</v>
      </c>
      <c r="H1318" s="57" t="n">
        <f aca="false">G1318*(1-F1318)</f>
        <v>5.9</v>
      </c>
      <c r="I1318" s="1" t="n">
        <f aca="false">MONTH(A1318)</f>
        <v>8</v>
      </c>
      <c r="J1318" s="57" t="n">
        <f aca="false">D1318*INDEX(Справочник!$E$5:$E$16,MATCH(C1318,Справочник!$A$5:$A$16,0))</f>
        <v>1.9</v>
      </c>
      <c r="K1318" s="57" t="n">
        <f aca="false">D1318*INDEX(Справочник!$F$5:$F$16,MATCH(C1318,Справочник!$A$5:$A$16,0))</f>
        <v>0.7</v>
      </c>
    </row>
    <row r="1319" customFormat="false" ht="15" hidden="false" customHeight="false" outlineLevel="0" collapsed="false">
      <c r="A1319" s="53" t="n">
        <v>45899</v>
      </c>
      <c r="B1319" s="54" t="s">
        <v>1000</v>
      </c>
      <c r="C1319" s="54" t="s">
        <v>85</v>
      </c>
      <c r="D1319" s="54" t="n">
        <v>1</v>
      </c>
      <c r="E1319" s="55" t="n">
        <v>6.9</v>
      </c>
      <c r="F1319" s="56" t="n">
        <v>0.1</v>
      </c>
      <c r="G1319" s="57" t="n">
        <f aca="false">D1319*E1319</f>
        <v>6.9</v>
      </c>
      <c r="H1319" s="57" t="n">
        <f aca="false">G1319*(1-F1319)</f>
        <v>6.21</v>
      </c>
      <c r="I1319" s="1" t="n">
        <f aca="false">MONTH(A1319)</f>
        <v>8</v>
      </c>
      <c r="J1319" s="57" t="n">
        <f aca="false">D1319*INDEX(Справочник!$E$5:$E$16,MATCH(C1319,Справочник!$A$5:$A$16,0))</f>
        <v>2.3</v>
      </c>
      <c r="K1319" s="57" t="n">
        <f aca="false">D1319*INDEX(Справочник!$F$5:$F$16,MATCH(C1319,Справочник!$A$5:$A$16,0))</f>
        <v>0.7</v>
      </c>
    </row>
    <row r="1320" customFormat="false" ht="15" hidden="false" customHeight="false" outlineLevel="0" collapsed="false">
      <c r="A1320" s="53" t="n">
        <v>45899</v>
      </c>
      <c r="B1320" s="54" t="s">
        <v>1000</v>
      </c>
      <c r="C1320" s="54" t="s">
        <v>80</v>
      </c>
      <c r="D1320" s="54" t="n">
        <v>2</v>
      </c>
      <c r="E1320" s="55" t="n">
        <v>9.9</v>
      </c>
      <c r="F1320" s="56" t="n">
        <v>0</v>
      </c>
      <c r="G1320" s="57" t="n">
        <f aca="false">D1320*E1320</f>
        <v>19.8</v>
      </c>
      <c r="H1320" s="57" t="n">
        <f aca="false">G1320*(1-F1320)</f>
        <v>19.8</v>
      </c>
      <c r="I1320" s="1" t="n">
        <f aca="false">MONTH(A1320)</f>
        <v>8</v>
      </c>
      <c r="J1320" s="57" t="n">
        <f aca="false">D1320*INDEX(Справочник!$E$5:$E$16,MATCH(C1320,Справочник!$A$5:$A$16,0))</f>
        <v>8.4</v>
      </c>
      <c r="K1320" s="57" t="n">
        <f aca="false">D1320*INDEX(Справочник!$F$5:$F$16,MATCH(C1320,Справочник!$A$5:$A$16,0))</f>
        <v>1.8</v>
      </c>
    </row>
    <row r="1321" customFormat="false" ht="15" hidden="false" customHeight="false" outlineLevel="0" collapsed="false">
      <c r="A1321" s="53" t="n">
        <v>45899</v>
      </c>
      <c r="B1321" s="54" t="s">
        <v>1001</v>
      </c>
      <c r="C1321" s="54" t="s">
        <v>83</v>
      </c>
      <c r="D1321" s="54" t="n">
        <v>2</v>
      </c>
      <c r="E1321" s="55" t="n">
        <v>11.5</v>
      </c>
      <c r="F1321" s="56" t="n">
        <v>0</v>
      </c>
      <c r="G1321" s="57" t="n">
        <f aca="false">D1321*E1321</f>
        <v>23</v>
      </c>
      <c r="H1321" s="57" t="n">
        <f aca="false">G1321*(1-F1321)</f>
        <v>23</v>
      </c>
      <c r="I1321" s="1" t="n">
        <f aca="false">MONTH(A1321)</f>
        <v>8</v>
      </c>
      <c r="J1321" s="57" t="n">
        <f aca="false">D1321*INDEX(Справочник!$E$5:$E$16,MATCH(C1321,Справочник!$A$5:$A$16,0))</f>
        <v>10.2</v>
      </c>
      <c r="K1321" s="57" t="n">
        <f aca="false">D1321*INDEX(Справочник!$F$5:$F$16,MATCH(C1321,Справочник!$A$5:$A$16,0))</f>
        <v>1.8</v>
      </c>
    </row>
    <row r="1322" customFormat="false" ht="15" hidden="false" customHeight="false" outlineLevel="0" collapsed="false">
      <c r="A1322" s="53" t="n">
        <v>45899</v>
      </c>
      <c r="B1322" s="54" t="s">
        <v>1001</v>
      </c>
      <c r="C1322" s="54" t="s">
        <v>87</v>
      </c>
      <c r="D1322" s="54" t="n">
        <v>1</v>
      </c>
      <c r="E1322" s="55" t="n">
        <v>5.9</v>
      </c>
      <c r="F1322" s="56" t="n">
        <v>0.1</v>
      </c>
      <c r="G1322" s="57" t="n">
        <f aca="false">D1322*E1322</f>
        <v>5.9</v>
      </c>
      <c r="H1322" s="57" t="n">
        <f aca="false">G1322*(1-F1322)</f>
        <v>5.31</v>
      </c>
      <c r="I1322" s="1" t="n">
        <f aca="false">MONTH(A1322)</f>
        <v>8</v>
      </c>
      <c r="J1322" s="57" t="n">
        <f aca="false">D1322*INDEX(Справочник!$E$5:$E$16,MATCH(C1322,Справочник!$A$5:$A$16,0))</f>
        <v>1.9</v>
      </c>
      <c r="K1322" s="57" t="n">
        <f aca="false">D1322*INDEX(Справочник!$F$5:$F$16,MATCH(C1322,Справочник!$A$5:$A$16,0))</f>
        <v>0.7</v>
      </c>
    </row>
    <row r="1323" customFormat="false" ht="15" hidden="false" customHeight="false" outlineLevel="0" collapsed="false">
      <c r="A1323" s="53" t="n">
        <v>45899</v>
      </c>
      <c r="B1323" s="54" t="s">
        <v>1002</v>
      </c>
      <c r="C1323" s="54" t="s">
        <v>84</v>
      </c>
      <c r="D1323" s="54" t="n">
        <v>2</v>
      </c>
      <c r="E1323" s="55" t="n">
        <v>10.5</v>
      </c>
      <c r="F1323" s="56" t="n">
        <v>0.1</v>
      </c>
      <c r="G1323" s="57" t="n">
        <f aca="false">D1323*E1323</f>
        <v>21</v>
      </c>
      <c r="H1323" s="57" t="n">
        <f aca="false">G1323*(1-F1323)</f>
        <v>18.9</v>
      </c>
      <c r="I1323" s="1" t="n">
        <f aca="false">MONTH(A1323)</f>
        <v>8</v>
      </c>
      <c r="J1323" s="57" t="n">
        <f aca="false">D1323*INDEX(Справочник!$E$5:$E$16,MATCH(C1323,Справочник!$A$5:$A$16,0))</f>
        <v>9.4</v>
      </c>
      <c r="K1323" s="57" t="n">
        <f aca="false">D1323*INDEX(Справочник!$F$5:$F$16,MATCH(C1323,Справочник!$A$5:$A$16,0))</f>
        <v>1.8</v>
      </c>
    </row>
    <row r="1324" customFormat="false" ht="15" hidden="false" customHeight="false" outlineLevel="0" collapsed="false">
      <c r="A1324" s="53" t="n">
        <v>45899</v>
      </c>
      <c r="B1324" s="54" t="s">
        <v>1002</v>
      </c>
      <c r="C1324" s="54" t="s">
        <v>80</v>
      </c>
      <c r="D1324" s="54" t="n">
        <v>1</v>
      </c>
      <c r="E1324" s="55" t="n">
        <v>9.9</v>
      </c>
      <c r="F1324" s="56" t="n">
        <v>0</v>
      </c>
      <c r="G1324" s="57" t="n">
        <f aca="false">D1324*E1324</f>
        <v>9.9</v>
      </c>
      <c r="H1324" s="57" t="n">
        <f aca="false">G1324*(1-F1324)</f>
        <v>9.9</v>
      </c>
      <c r="I1324" s="1" t="n">
        <f aca="false">MONTH(A1324)</f>
        <v>8</v>
      </c>
      <c r="J1324" s="57" t="n">
        <f aca="false">D1324*INDEX(Справочник!$E$5:$E$16,MATCH(C1324,Справочник!$A$5:$A$16,0))</f>
        <v>4.2</v>
      </c>
      <c r="K1324" s="57" t="n">
        <f aca="false">D1324*INDEX(Справочник!$F$5:$F$16,MATCH(C1324,Справочник!$A$5:$A$16,0))</f>
        <v>0.9</v>
      </c>
    </row>
    <row r="1325" customFormat="false" ht="15" hidden="false" customHeight="false" outlineLevel="0" collapsed="false">
      <c r="A1325" s="53" t="n">
        <v>45899</v>
      </c>
      <c r="B1325" s="54" t="s">
        <v>1003</v>
      </c>
      <c r="C1325" s="54" t="s">
        <v>91</v>
      </c>
      <c r="D1325" s="54" t="n">
        <v>1</v>
      </c>
      <c r="E1325" s="55" t="n">
        <v>28</v>
      </c>
      <c r="F1325" s="56" t="n">
        <v>0.2</v>
      </c>
      <c r="G1325" s="57" t="n">
        <f aca="false">D1325*E1325</f>
        <v>28</v>
      </c>
      <c r="H1325" s="57" t="n">
        <f aca="false">G1325*(1-F1325)</f>
        <v>22.4</v>
      </c>
      <c r="I1325" s="1" t="n">
        <f aca="false">MONTH(A1325)</f>
        <v>8</v>
      </c>
      <c r="J1325" s="57" t="n">
        <f aca="false">D1325*INDEX(Справочник!$E$5:$E$16,MATCH(C1325,Справочник!$A$5:$A$16,0))</f>
        <v>17.4</v>
      </c>
      <c r="K1325" s="57" t="n">
        <f aca="false">D1325*INDEX(Справочник!$F$5:$F$16,MATCH(C1325,Справочник!$A$5:$A$16,0))</f>
        <v>7.9</v>
      </c>
    </row>
    <row r="1326" customFormat="false" ht="15" hidden="false" customHeight="false" outlineLevel="0" collapsed="false">
      <c r="A1326" s="53" t="n">
        <v>45899</v>
      </c>
      <c r="B1326" s="54" t="s">
        <v>1003</v>
      </c>
      <c r="C1326" s="54" t="s">
        <v>82</v>
      </c>
      <c r="D1326" s="54" t="n">
        <v>1</v>
      </c>
      <c r="E1326" s="55" t="n">
        <v>32</v>
      </c>
      <c r="F1326" s="56" t="n">
        <v>0</v>
      </c>
      <c r="G1326" s="57" t="n">
        <f aca="false">D1326*E1326</f>
        <v>32</v>
      </c>
      <c r="H1326" s="57" t="n">
        <f aca="false">G1326*(1-F1326)</f>
        <v>32</v>
      </c>
      <c r="I1326" s="1" t="n">
        <f aca="false">MONTH(A1326)</f>
        <v>8</v>
      </c>
      <c r="J1326" s="57" t="n">
        <f aca="false">D1326*INDEX(Справочник!$E$5:$E$16,MATCH(C1326,Справочник!$A$5:$A$16,0))</f>
        <v>16.5</v>
      </c>
      <c r="K1326" s="57" t="n">
        <f aca="false">D1326*INDEX(Справочник!$F$5:$F$16,MATCH(C1326,Справочник!$A$5:$A$16,0))</f>
        <v>2.4</v>
      </c>
    </row>
    <row r="1327" customFormat="false" ht="15" hidden="false" customHeight="false" outlineLevel="0" collapsed="false">
      <c r="A1327" s="53" t="n">
        <v>45899</v>
      </c>
      <c r="B1327" s="54" t="s">
        <v>1004</v>
      </c>
      <c r="C1327" s="54" t="s">
        <v>82</v>
      </c>
      <c r="D1327" s="54" t="n">
        <v>1</v>
      </c>
      <c r="E1327" s="55" t="n">
        <v>32</v>
      </c>
      <c r="F1327" s="56" t="n">
        <v>0.1</v>
      </c>
      <c r="G1327" s="57" t="n">
        <f aca="false">D1327*E1327</f>
        <v>32</v>
      </c>
      <c r="H1327" s="57" t="n">
        <f aca="false">G1327*(1-F1327)</f>
        <v>28.8</v>
      </c>
      <c r="I1327" s="1" t="n">
        <f aca="false">MONTH(A1327)</f>
        <v>8</v>
      </c>
      <c r="J1327" s="57" t="n">
        <f aca="false">D1327*INDEX(Справочник!$E$5:$E$16,MATCH(C1327,Справочник!$A$5:$A$16,0))</f>
        <v>16.5</v>
      </c>
      <c r="K1327" s="57" t="n">
        <f aca="false">D1327*INDEX(Справочник!$F$5:$F$16,MATCH(C1327,Справочник!$A$5:$A$16,0))</f>
        <v>2.4</v>
      </c>
    </row>
    <row r="1328" customFormat="false" ht="15" hidden="false" customHeight="false" outlineLevel="0" collapsed="false">
      <c r="A1328" s="53" t="n">
        <v>45900</v>
      </c>
      <c r="B1328" s="54" t="s">
        <v>1005</v>
      </c>
      <c r="C1328" s="54" t="s">
        <v>85</v>
      </c>
      <c r="D1328" s="54" t="n">
        <v>1</v>
      </c>
      <c r="E1328" s="55" t="n">
        <v>6.9</v>
      </c>
      <c r="F1328" s="56" t="n">
        <v>0</v>
      </c>
      <c r="G1328" s="57" t="n">
        <f aca="false">D1328*E1328</f>
        <v>6.9</v>
      </c>
      <c r="H1328" s="57" t="n">
        <f aca="false">G1328*(1-F1328)</f>
        <v>6.9</v>
      </c>
      <c r="I1328" s="1" t="n">
        <f aca="false">MONTH(A1328)</f>
        <v>8</v>
      </c>
      <c r="J1328" s="57" t="n">
        <f aca="false">D1328*INDEX(Справочник!$E$5:$E$16,MATCH(C1328,Справочник!$A$5:$A$16,0))</f>
        <v>2.3</v>
      </c>
      <c r="K1328" s="57" t="n">
        <f aca="false">D1328*INDEX(Справочник!$F$5:$F$16,MATCH(C1328,Справочник!$A$5:$A$16,0))</f>
        <v>0.7</v>
      </c>
    </row>
    <row r="1329" customFormat="false" ht="15" hidden="false" customHeight="false" outlineLevel="0" collapsed="false">
      <c r="A1329" s="53" t="n">
        <v>45900</v>
      </c>
      <c r="B1329" s="54" t="s">
        <v>1005</v>
      </c>
      <c r="C1329" s="54" t="s">
        <v>91</v>
      </c>
      <c r="D1329" s="54" t="n">
        <v>1</v>
      </c>
      <c r="E1329" s="55" t="n">
        <v>28</v>
      </c>
      <c r="F1329" s="56" t="n">
        <v>0.2</v>
      </c>
      <c r="G1329" s="57" t="n">
        <f aca="false">D1329*E1329</f>
        <v>28</v>
      </c>
      <c r="H1329" s="57" t="n">
        <f aca="false">G1329*(1-F1329)</f>
        <v>22.4</v>
      </c>
      <c r="I1329" s="1" t="n">
        <f aca="false">MONTH(A1329)</f>
        <v>8</v>
      </c>
      <c r="J1329" s="57" t="n">
        <f aca="false">D1329*INDEX(Справочник!$E$5:$E$16,MATCH(C1329,Справочник!$A$5:$A$16,0))</f>
        <v>17.4</v>
      </c>
      <c r="K1329" s="57" t="n">
        <f aca="false">D1329*INDEX(Справочник!$F$5:$F$16,MATCH(C1329,Справочник!$A$5:$A$16,0))</f>
        <v>7.9</v>
      </c>
    </row>
    <row r="1330" customFormat="false" ht="15" hidden="false" customHeight="false" outlineLevel="0" collapsed="false">
      <c r="A1330" s="53" t="n">
        <v>45900</v>
      </c>
      <c r="B1330" s="54" t="s">
        <v>1006</v>
      </c>
      <c r="C1330" s="54" t="s">
        <v>90</v>
      </c>
      <c r="D1330" s="54" t="n">
        <v>1</v>
      </c>
      <c r="E1330" s="55" t="n">
        <v>4.5</v>
      </c>
      <c r="F1330" s="56" t="n">
        <v>0.1</v>
      </c>
      <c r="G1330" s="57" t="n">
        <f aca="false">D1330*E1330</f>
        <v>4.5</v>
      </c>
      <c r="H1330" s="57" t="n">
        <f aca="false">G1330*(1-F1330)</f>
        <v>4.05</v>
      </c>
      <c r="I1330" s="1" t="n">
        <f aca="false">MONTH(A1330)</f>
        <v>8</v>
      </c>
      <c r="J1330" s="57" t="n">
        <f aca="false">D1330*INDEX(Справочник!$E$5:$E$16,MATCH(C1330,Справочник!$A$5:$A$16,0))</f>
        <v>1.6</v>
      </c>
      <c r="K1330" s="57" t="n">
        <f aca="false">D1330*INDEX(Справочник!$F$5:$F$16,MATCH(C1330,Справочник!$A$5:$A$16,0))</f>
        <v>2.9</v>
      </c>
    </row>
    <row r="1331" customFormat="false" ht="15" hidden="false" customHeight="false" outlineLevel="0" collapsed="false">
      <c r="A1331" s="53" t="n">
        <v>45900</v>
      </c>
      <c r="B1331" s="54" t="s">
        <v>1007</v>
      </c>
      <c r="C1331" s="54" t="s">
        <v>80</v>
      </c>
      <c r="D1331" s="54" t="n">
        <v>1</v>
      </c>
      <c r="E1331" s="55" t="n">
        <v>9.9</v>
      </c>
      <c r="F1331" s="56" t="n">
        <v>0.1</v>
      </c>
      <c r="G1331" s="57" t="n">
        <f aca="false">D1331*E1331</f>
        <v>9.9</v>
      </c>
      <c r="H1331" s="57" t="n">
        <f aca="false">G1331*(1-F1331)</f>
        <v>8.91</v>
      </c>
      <c r="I1331" s="1" t="n">
        <f aca="false">MONTH(A1331)</f>
        <v>8</v>
      </c>
      <c r="J1331" s="57" t="n">
        <f aca="false">D1331*INDEX(Справочник!$E$5:$E$16,MATCH(C1331,Справочник!$A$5:$A$16,0))</f>
        <v>4.2</v>
      </c>
      <c r="K1331" s="57" t="n">
        <f aca="false">D1331*INDEX(Справочник!$F$5:$F$16,MATCH(C1331,Справочник!$A$5:$A$16,0))</f>
        <v>0.9</v>
      </c>
    </row>
    <row r="1332" customFormat="false" ht="15" hidden="false" customHeight="false" outlineLevel="0" collapsed="false">
      <c r="A1332" s="53" t="n">
        <v>45900</v>
      </c>
      <c r="B1332" s="54" t="s">
        <v>1008</v>
      </c>
      <c r="C1332" s="54" t="s">
        <v>83</v>
      </c>
      <c r="D1332" s="54" t="n">
        <v>1</v>
      </c>
      <c r="E1332" s="55" t="n">
        <v>11.5</v>
      </c>
      <c r="F1332" s="56" t="n">
        <v>0.1</v>
      </c>
      <c r="G1332" s="57" t="n">
        <f aca="false">D1332*E1332</f>
        <v>11.5</v>
      </c>
      <c r="H1332" s="57" t="n">
        <f aca="false">G1332*(1-F1332)</f>
        <v>10.35</v>
      </c>
      <c r="I1332" s="1" t="n">
        <f aca="false">MONTH(A1332)</f>
        <v>8</v>
      </c>
      <c r="J1332" s="57" t="n">
        <f aca="false">D1332*INDEX(Справочник!$E$5:$E$16,MATCH(C1332,Справочник!$A$5:$A$16,0))</f>
        <v>5.1</v>
      </c>
      <c r="K1332" s="57" t="n">
        <f aca="false">D1332*INDEX(Справочник!$F$5:$F$16,MATCH(C1332,Справочник!$A$5:$A$16,0))</f>
        <v>0.9</v>
      </c>
    </row>
    <row r="1333" customFormat="false" ht="15" hidden="false" customHeight="false" outlineLevel="0" collapsed="false">
      <c r="A1333" s="53" t="n">
        <v>45900</v>
      </c>
      <c r="B1333" s="54" t="s">
        <v>1009</v>
      </c>
      <c r="C1333" s="54" t="s">
        <v>83</v>
      </c>
      <c r="D1333" s="54" t="n">
        <v>3</v>
      </c>
      <c r="E1333" s="55" t="n">
        <v>11.5</v>
      </c>
      <c r="F1333" s="56" t="n">
        <v>0.1</v>
      </c>
      <c r="G1333" s="57" t="n">
        <f aca="false">D1333*E1333</f>
        <v>34.5</v>
      </c>
      <c r="H1333" s="57" t="n">
        <f aca="false">G1333*(1-F1333)</f>
        <v>31.05</v>
      </c>
      <c r="I1333" s="1" t="n">
        <f aca="false">MONTH(A1333)</f>
        <v>8</v>
      </c>
      <c r="J1333" s="57" t="n">
        <f aca="false">D1333*INDEX(Справочник!$E$5:$E$16,MATCH(C1333,Справочник!$A$5:$A$16,0))</f>
        <v>15.3</v>
      </c>
      <c r="K1333" s="57" t="n">
        <f aca="false">D1333*INDEX(Справочник!$F$5:$F$16,MATCH(C1333,Справочник!$A$5:$A$16,0))</f>
        <v>2.7</v>
      </c>
    </row>
    <row r="1334" customFormat="false" ht="15" hidden="false" customHeight="false" outlineLevel="0" collapsed="false">
      <c r="A1334" s="53" t="n">
        <v>45900</v>
      </c>
      <c r="B1334" s="54" t="s">
        <v>1009</v>
      </c>
      <c r="C1334" s="54" t="s">
        <v>84</v>
      </c>
      <c r="D1334" s="54" t="n">
        <v>1</v>
      </c>
      <c r="E1334" s="55" t="n">
        <v>10.5</v>
      </c>
      <c r="F1334" s="56" t="n">
        <v>0</v>
      </c>
      <c r="G1334" s="57" t="n">
        <f aca="false">D1334*E1334</f>
        <v>10.5</v>
      </c>
      <c r="H1334" s="57" t="n">
        <f aca="false">G1334*(1-F1334)</f>
        <v>10.5</v>
      </c>
      <c r="I1334" s="1" t="n">
        <f aca="false">MONTH(A1334)</f>
        <v>8</v>
      </c>
      <c r="J1334" s="57" t="n">
        <f aca="false">D1334*INDEX(Справочник!$E$5:$E$16,MATCH(C1334,Справочник!$A$5:$A$16,0))</f>
        <v>4.7</v>
      </c>
      <c r="K1334" s="57" t="n">
        <f aca="false">D1334*INDEX(Справочник!$F$5:$F$16,MATCH(C1334,Справочник!$A$5:$A$16,0))</f>
        <v>0.9</v>
      </c>
    </row>
    <row r="1335" customFormat="false" ht="15" hidden="false" customHeight="false" outlineLevel="0" collapsed="false">
      <c r="A1335" s="53" t="n">
        <v>45900</v>
      </c>
      <c r="B1335" s="54" t="s">
        <v>1009</v>
      </c>
      <c r="C1335" s="54" t="s">
        <v>81</v>
      </c>
      <c r="D1335" s="54" t="n">
        <v>3</v>
      </c>
      <c r="E1335" s="55" t="n">
        <v>29.9</v>
      </c>
      <c r="F1335" s="56" t="n">
        <v>0</v>
      </c>
      <c r="G1335" s="57" t="n">
        <f aca="false">D1335*E1335</f>
        <v>89.7</v>
      </c>
      <c r="H1335" s="57" t="n">
        <f aca="false">G1335*(1-F1335)</f>
        <v>89.7</v>
      </c>
      <c r="I1335" s="1" t="n">
        <f aca="false">MONTH(A1335)</f>
        <v>8</v>
      </c>
      <c r="J1335" s="57" t="n">
        <f aca="false">D1335*INDEX(Справочник!$E$5:$E$16,MATCH(C1335,Справочник!$A$5:$A$16,0))</f>
        <v>44.4</v>
      </c>
      <c r="K1335" s="57" t="n">
        <f aca="false">D1335*INDEX(Справочник!$F$5:$F$16,MATCH(C1335,Справочник!$A$5:$A$16,0))</f>
        <v>7.2</v>
      </c>
    </row>
    <row r="1336" customFormat="false" ht="15" hidden="false" customHeight="false" outlineLevel="0" collapsed="false">
      <c r="A1336" s="53" t="n">
        <v>45900</v>
      </c>
      <c r="B1336" s="54" t="s">
        <v>1010</v>
      </c>
      <c r="C1336" s="54" t="s">
        <v>80</v>
      </c>
      <c r="D1336" s="54" t="n">
        <v>2</v>
      </c>
      <c r="E1336" s="55" t="n">
        <v>9.9</v>
      </c>
      <c r="F1336" s="56" t="n">
        <v>0</v>
      </c>
      <c r="G1336" s="57" t="n">
        <f aca="false">D1336*E1336</f>
        <v>19.8</v>
      </c>
      <c r="H1336" s="57" t="n">
        <f aca="false">G1336*(1-F1336)</f>
        <v>19.8</v>
      </c>
      <c r="I1336" s="1" t="n">
        <f aca="false">MONTH(A1336)</f>
        <v>8</v>
      </c>
      <c r="J1336" s="57" t="n">
        <f aca="false">D1336*INDEX(Справочник!$E$5:$E$16,MATCH(C1336,Справочник!$A$5:$A$16,0))</f>
        <v>8.4</v>
      </c>
      <c r="K1336" s="57" t="n">
        <f aca="false">D1336*INDEX(Справочник!$F$5:$F$16,MATCH(C1336,Справочник!$A$5:$A$16,0))</f>
        <v>1.8</v>
      </c>
    </row>
    <row r="1337" customFormat="false" ht="15" hidden="false" customHeight="false" outlineLevel="0" collapsed="false">
      <c r="A1337" s="53" t="n">
        <v>45900</v>
      </c>
      <c r="B1337" s="54" t="s">
        <v>1011</v>
      </c>
      <c r="C1337" s="54" t="s">
        <v>86</v>
      </c>
      <c r="D1337" s="54" t="n">
        <v>1</v>
      </c>
      <c r="E1337" s="55" t="n">
        <v>7.5</v>
      </c>
      <c r="F1337" s="56" t="n">
        <v>0</v>
      </c>
      <c r="G1337" s="57" t="n">
        <f aca="false">D1337*E1337</f>
        <v>7.5</v>
      </c>
      <c r="H1337" s="57" t="n">
        <f aca="false">G1337*(1-F1337)</f>
        <v>7.5</v>
      </c>
      <c r="I1337" s="1" t="n">
        <f aca="false">MONTH(A1337)</f>
        <v>8</v>
      </c>
      <c r="J1337" s="57" t="n">
        <f aca="false">D1337*INDEX(Справочник!$E$5:$E$16,MATCH(C1337,Справочник!$A$5:$A$16,0))</f>
        <v>2.6</v>
      </c>
      <c r="K1337" s="57" t="n">
        <f aca="false">D1337*INDEX(Справочник!$F$5:$F$16,MATCH(C1337,Справочник!$A$5:$A$16,0))</f>
        <v>0.7</v>
      </c>
    </row>
    <row r="1338" customFormat="false" ht="15" hidden="false" customHeight="false" outlineLevel="0" collapsed="false">
      <c r="A1338" s="53" t="n">
        <v>45900</v>
      </c>
      <c r="B1338" s="54" t="s">
        <v>1011</v>
      </c>
      <c r="C1338" s="54" t="s">
        <v>87</v>
      </c>
      <c r="D1338" s="54" t="n">
        <v>1</v>
      </c>
      <c r="E1338" s="55" t="n">
        <v>5.9</v>
      </c>
      <c r="F1338" s="56" t="n">
        <v>0.1</v>
      </c>
      <c r="G1338" s="57" t="n">
        <f aca="false">D1338*E1338</f>
        <v>5.9</v>
      </c>
      <c r="H1338" s="57" t="n">
        <f aca="false">G1338*(1-F1338)</f>
        <v>5.31</v>
      </c>
      <c r="I1338" s="1" t="n">
        <f aca="false">MONTH(A1338)</f>
        <v>8</v>
      </c>
      <c r="J1338" s="57" t="n">
        <f aca="false">D1338*INDEX(Справочник!$E$5:$E$16,MATCH(C1338,Справочник!$A$5:$A$16,0))</f>
        <v>1.9</v>
      </c>
      <c r="K1338" s="57" t="n">
        <f aca="false">D1338*INDEX(Справочник!$F$5:$F$16,MATCH(C1338,Справочник!$A$5:$A$16,0))</f>
        <v>0.7</v>
      </c>
    </row>
    <row r="1339" customFormat="false" ht="15" hidden="false" customHeight="false" outlineLevel="0" collapsed="false">
      <c r="A1339" s="53" t="n">
        <v>45901</v>
      </c>
      <c r="B1339" s="54" t="s">
        <v>1012</v>
      </c>
      <c r="C1339" s="54" t="s">
        <v>91</v>
      </c>
      <c r="D1339" s="54" t="n">
        <v>1</v>
      </c>
      <c r="E1339" s="55" t="n">
        <v>28</v>
      </c>
      <c r="F1339" s="56" t="n">
        <v>0.2</v>
      </c>
      <c r="G1339" s="57" t="n">
        <f aca="false">D1339*E1339</f>
        <v>28</v>
      </c>
      <c r="H1339" s="57" t="n">
        <f aca="false">G1339*(1-F1339)</f>
        <v>22.4</v>
      </c>
      <c r="I1339" s="1" t="n">
        <f aca="false">MONTH(A1339)</f>
        <v>9</v>
      </c>
      <c r="J1339" s="57" t="n">
        <f aca="false">D1339*INDEX(Справочник!$E$5:$E$16,MATCH(C1339,Справочник!$A$5:$A$16,0))</f>
        <v>17.4</v>
      </c>
      <c r="K1339" s="57" t="n">
        <f aca="false">D1339*INDEX(Справочник!$F$5:$F$16,MATCH(C1339,Справочник!$A$5:$A$16,0))</f>
        <v>7.9</v>
      </c>
    </row>
    <row r="1340" customFormat="false" ht="15" hidden="false" customHeight="false" outlineLevel="0" collapsed="false">
      <c r="A1340" s="53" t="n">
        <v>45901</v>
      </c>
      <c r="B1340" s="54" t="s">
        <v>1012</v>
      </c>
      <c r="C1340" s="54" t="s">
        <v>90</v>
      </c>
      <c r="D1340" s="54" t="n">
        <v>1</v>
      </c>
      <c r="E1340" s="55" t="n">
        <v>4.5</v>
      </c>
      <c r="F1340" s="56" t="n">
        <v>0.1</v>
      </c>
      <c r="G1340" s="57" t="n">
        <f aca="false">D1340*E1340</f>
        <v>4.5</v>
      </c>
      <c r="H1340" s="57" t="n">
        <f aca="false">G1340*(1-F1340)</f>
        <v>4.05</v>
      </c>
      <c r="I1340" s="1" t="n">
        <f aca="false">MONTH(A1340)</f>
        <v>9</v>
      </c>
      <c r="J1340" s="57" t="n">
        <f aca="false">D1340*INDEX(Справочник!$E$5:$E$16,MATCH(C1340,Справочник!$A$5:$A$16,0))</f>
        <v>1.6</v>
      </c>
      <c r="K1340" s="57" t="n">
        <f aca="false">D1340*INDEX(Справочник!$F$5:$F$16,MATCH(C1340,Справочник!$A$5:$A$16,0))</f>
        <v>2.9</v>
      </c>
    </row>
    <row r="1341" customFormat="false" ht="15" hidden="false" customHeight="false" outlineLevel="0" collapsed="false">
      <c r="A1341" s="53" t="n">
        <v>45901</v>
      </c>
      <c r="B1341" s="54" t="s">
        <v>1013</v>
      </c>
      <c r="C1341" s="54" t="s">
        <v>81</v>
      </c>
      <c r="D1341" s="54" t="n">
        <v>1</v>
      </c>
      <c r="E1341" s="55" t="n">
        <v>29.9</v>
      </c>
      <c r="F1341" s="56" t="n">
        <v>0</v>
      </c>
      <c r="G1341" s="57" t="n">
        <f aca="false">D1341*E1341</f>
        <v>29.9</v>
      </c>
      <c r="H1341" s="57" t="n">
        <f aca="false">G1341*(1-F1341)</f>
        <v>29.9</v>
      </c>
      <c r="I1341" s="1" t="n">
        <f aca="false">MONTH(A1341)</f>
        <v>9</v>
      </c>
      <c r="J1341" s="57" t="n">
        <f aca="false">D1341*INDEX(Справочник!$E$5:$E$16,MATCH(C1341,Справочник!$A$5:$A$16,0))</f>
        <v>14.8</v>
      </c>
      <c r="K1341" s="57" t="n">
        <f aca="false">D1341*INDEX(Справочник!$F$5:$F$16,MATCH(C1341,Справочник!$A$5:$A$16,0))</f>
        <v>2.4</v>
      </c>
    </row>
    <row r="1342" customFormat="false" ht="15" hidden="false" customHeight="false" outlineLevel="0" collapsed="false">
      <c r="A1342" s="53" t="n">
        <v>45901</v>
      </c>
      <c r="B1342" s="54" t="s">
        <v>1014</v>
      </c>
      <c r="C1342" s="54" t="s">
        <v>81</v>
      </c>
      <c r="D1342" s="54" t="n">
        <v>1</v>
      </c>
      <c r="E1342" s="55" t="n">
        <v>29.9</v>
      </c>
      <c r="F1342" s="56" t="n">
        <v>0</v>
      </c>
      <c r="G1342" s="57" t="n">
        <f aca="false">D1342*E1342</f>
        <v>29.9</v>
      </c>
      <c r="H1342" s="57" t="n">
        <f aca="false">G1342*(1-F1342)</f>
        <v>29.9</v>
      </c>
      <c r="I1342" s="1" t="n">
        <f aca="false">MONTH(A1342)</f>
        <v>9</v>
      </c>
      <c r="J1342" s="57" t="n">
        <f aca="false">D1342*INDEX(Справочник!$E$5:$E$16,MATCH(C1342,Справочник!$A$5:$A$16,0))</f>
        <v>14.8</v>
      </c>
      <c r="K1342" s="57" t="n">
        <f aca="false">D1342*INDEX(Справочник!$F$5:$F$16,MATCH(C1342,Справочник!$A$5:$A$16,0))</f>
        <v>2.4</v>
      </c>
    </row>
    <row r="1343" customFormat="false" ht="15" hidden="false" customHeight="false" outlineLevel="0" collapsed="false">
      <c r="A1343" s="53" t="n">
        <v>45901</v>
      </c>
      <c r="B1343" s="54" t="s">
        <v>1014</v>
      </c>
      <c r="C1343" s="54" t="s">
        <v>86</v>
      </c>
      <c r="D1343" s="54" t="n">
        <v>1</v>
      </c>
      <c r="E1343" s="55" t="n">
        <v>7.5</v>
      </c>
      <c r="F1343" s="56" t="n">
        <v>0.1</v>
      </c>
      <c r="G1343" s="57" t="n">
        <f aca="false">D1343*E1343</f>
        <v>7.5</v>
      </c>
      <c r="H1343" s="57" t="n">
        <f aca="false">G1343*(1-F1343)</f>
        <v>6.75</v>
      </c>
      <c r="I1343" s="1" t="n">
        <f aca="false">MONTH(A1343)</f>
        <v>9</v>
      </c>
      <c r="J1343" s="57" t="n">
        <f aca="false">D1343*INDEX(Справочник!$E$5:$E$16,MATCH(C1343,Справочник!$A$5:$A$16,0))</f>
        <v>2.6</v>
      </c>
      <c r="K1343" s="57" t="n">
        <f aca="false">D1343*INDEX(Справочник!$F$5:$F$16,MATCH(C1343,Справочник!$A$5:$A$16,0))</f>
        <v>0.7</v>
      </c>
    </row>
    <row r="1344" customFormat="false" ht="15" hidden="false" customHeight="false" outlineLevel="0" collapsed="false">
      <c r="A1344" s="53" t="n">
        <v>45901</v>
      </c>
      <c r="B1344" s="54" t="s">
        <v>1015</v>
      </c>
      <c r="C1344" s="54" t="s">
        <v>80</v>
      </c>
      <c r="D1344" s="54" t="n">
        <v>1</v>
      </c>
      <c r="E1344" s="55" t="n">
        <v>9.9</v>
      </c>
      <c r="F1344" s="56" t="n">
        <v>0</v>
      </c>
      <c r="G1344" s="57" t="n">
        <f aca="false">D1344*E1344</f>
        <v>9.9</v>
      </c>
      <c r="H1344" s="57" t="n">
        <f aca="false">G1344*(1-F1344)</f>
        <v>9.9</v>
      </c>
      <c r="I1344" s="1" t="n">
        <f aca="false">MONTH(A1344)</f>
        <v>9</v>
      </c>
      <c r="J1344" s="57" t="n">
        <f aca="false">D1344*INDEX(Справочник!$E$5:$E$16,MATCH(C1344,Справочник!$A$5:$A$16,0))</f>
        <v>4.2</v>
      </c>
      <c r="K1344" s="57" t="n">
        <f aca="false">D1344*INDEX(Справочник!$F$5:$F$16,MATCH(C1344,Справочник!$A$5:$A$16,0))</f>
        <v>0.9</v>
      </c>
    </row>
    <row r="1345" customFormat="false" ht="15" hidden="false" customHeight="false" outlineLevel="0" collapsed="false">
      <c r="A1345" s="53" t="n">
        <v>45902</v>
      </c>
      <c r="B1345" s="54" t="s">
        <v>1016</v>
      </c>
      <c r="C1345" s="54" t="s">
        <v>84</v>
      </c>
      <c r="D1345" s="54" t="n">
        <v>1</v>
      </c>
      <c r="E1345" s="55" t="n">
        <v>10.5</v>
      </c>
      <c r="F1345" s="56" t="n">
        <v>0</v>
      </c>
      <c r="G1345" s="57" t="n">
        <f aca="false">D1345*E1345</f>
        <v>10.5</v>
      </c>
      <c r="H1345" s="57" t="n">
        <f aca="false">G1345*(1-F1345)</f>
        <v>10.5</v>
      </c>
      <c r="I1345" s="1" t="n">
        <f aca="false">MONTH(A1345)</f>
        <v>9</v>
      </c>
      <c r="J1345" s="57" t="n">
        <f aca="false">D1345*INDEX(Справочник!$E$5:$E$16,MATCH(C1345,Справочник!$A$5:$A$16,0))</f>
        <v>4.7</v>
      </c>
      <c r="K1345" s="57" t="n">
        <f aca="false">D1345*INDEX(Справочник!$F$5:$F$16,MATCH(C1345,Справочник!$A$5:$A$16,0))</f>
        <v>0.9</v>
      </c>
    </row>
    <row r="1346" customFormat="false" ht="15" hidden="false" customHeight="false" outlineLevel="0" collapsed="false">
      <c r="A1346" s="53" t="n">
        <v>45902</v>
      </c>
      <c r="B1346" s="54" t="s">
        <v>1017</v>
      </c>
      <c r="C1346" s="54" t="s">
        <v>85</v>
      </c>
      <c r="D1346" s="54" t="n">
        <v>1</v>
      </c>
      <c r="E1346" s="55" t="n">
        <v>6.9</v>
      </c>
      <c r="F1346" s="56" t="n">
        <v>0</v>
      </c>
      <c r="G1346" s="57" t="n">
        <f aca="false">D1346*E1346</f>
        <v>6.9</v>
      </c>
      <c r="H1346" s="57" t="n">
        <f aca="false">G1346*(1-F1346)</f>
        <v>6.9</v>
      </c>
      <c r="I1346" s="1" t="n">
        <f aca="false">MONTH(A1346)</f>
        <v>9</v>
      </c>
      <c r="J1346" s="57" t="n">
        <f aca="false">D1346*INDEX(Справочник!$E$5:$E$16,MATCH(C1346,Справочник!$A$5:$A$16,0))</f>
        <v>2.3</v>
      </c>
      <c r="K1346" s="57" t="n">
        <f aca="false">D1346*INDEX(Справочник!$F$5:$F$16,MATCH(C1346,Справочник!$A$5:$A$16,0))</f>
        <v>0.7</v>
      </c>
    </row>
    <row r="1347" customFormat="false" ht="15" hidden="false" customHeight="false" outlineLevel="0" collapsed="false">
      <c r="A1347" s="53" t="n">
        <v>45903</v>
      </c>
      <c r="B1347" s="54" t="s">
        <v>1018</v>
      </c>
      <c r="C1347" s="54" t="s">
        <v>80</v>
      </c>
      <c r="D1347" s="54" t="n">
        <v>1</v>
      </c>
      <c r="E1347" s="55" t="n">
        <v>9.9</v>
      </c>
      <c r="F1347" s="56" t="n">
        <v>0.1</v>
      </c>
      <c r="G1347" s="57" t="n">
        <f aca="false">D1347*E1347</f>
        <v>9.9</v>
      </c>
      <c r="H1347" s="57" t="n">
        <f aca="false">G1347*(1-F1347)</f>
        <v>8.91</v>
      </c>
      <c r="I1347" s="1" t="n">
        <f aca="false">MONTH(A1347)</f>
        <v>9</v>
      </c>
      <c r="J1347" s="57" t="n">
        <f aca="false">D1347*INDEX(Справочник!$E$5:$E$16,MATCH(C1347,Справочник!$A$5:$A$16,0))</f>
        <v>4.2</v>
      </c>
      <c r="K1347" s="57" t="n">
        <f aca="false">D1347*INDEX(Справочник!$F$5:$F$16,MATCH(C1347,Справочник!$A$5:$A$16,0))</f>
        <v>0.9</v>
      </c>
    </row>
    <row r="1348" customFormat="false" ht="15" hidden="false" customHeight="false" outlineLevel="0" collapsed="false">
      <c r="A1348" s="53" t="n">
        <v>45903</v>
      </c>
      <c r="B1348" s="54" t="s">
        <v>1019</v>
      </c>
      <c r="C1348" s="54" t="s">
        <v>86</v>
      </c>
      <c r="D1348" s="54" t="n">
        <v>1</v>
      </c>
      <c r="E1348" s="55" t="n">
        <v>7.5</v>
      </c>
      <c r="F1348" s="56" t="n">
        <v>0.1</v>
      </c>
      <c r="G1348" s="57" t="n">
        <f aca="false">D1348*E1348</f>
        <v>7.5</v>
      </c>
      <c r="H1348" s="57" t="n">
        <f aca="false">G1348*(1-F1348)</f>
        <v>6.75</v>
      </c>
      <c r="I1348" s="1" t="n">
        <f aca="false">MONTH(A1348)</f>
        <v>9</v>
      </c>
      <c r="J1348" s="57" t="n">
        <f aca="false">D1348*INDEX(Справочник!$E$5:$E$16,MATCH(C1348,Справочник!$A$5:$A$16,0))</f>
        <v>2.6</v>
      </c>
      <c r="K1348" s="57" t="n">
        <f aca="false">D1348*INDEX(Справочник!$F$5:$F$16,MATCH(C1348,Справочник!$A$5:$A$16,0))</f>
        <v>0.7</v>
      </c>
    </row>
    <row r="1349" customFormat="false" ht="15" hidden="false" customHeight="false" outlineLevel="0" collapsed="false">
      <c r="A1349" s="53" t="n">
        <v>45903</v>
      </c>
      <c r="B1349" s="54" t="s">
        <v>1020</v>
      </c>
      <c r="C1349" s="54" t="s">
        <v>86</v>
      </c>
      <c r="D1349" s="54" t="n">
        <v>1</v>
      </c>
      <c r="E1349" s="55" t="n">
        <v>7.5</v>
      </c>
      <c r="F1349" s="56" t="n">
        <v>0</v>
      </c>
      <c r="G1349" s="57" t="n">
        <f aca="false">D1349*E1349</f>
        <v>7.5</v>
      </c>
      <c r="H1349" s="57" t="n">
        <f aca="false">G1349*(1-F1349)</f>
        <v>7.5</v>
      </c>
      <c r="I1349" s="1" t="n">
        <f aca="false">MONTH(A1349)</f>
        <v>9</v>
      </c>
      <c r="J1349" s="57" t="n">
        <f aca="false">D1349*INDEX(Справочник!$E$5:$E$16,MATCH(C1349,Справочник!$A$5:$A$16,0))</f>
        <v>2.6</v>
      </c>
      <c r="K1349" s="57" t="n">
        <f aca="false">D1349*INDEX(Справочник!$F$5:$F$16,MATCH(C1349,Справочник!$A$5:$A$16,0))</f>
        <v>0.7</v>
      </c>
    </row>
    <row r="1350" customFormat="false" ht="15" hidden="false" customHeight="false" outlineLevel="0" collapsed="false">
      <c r="A1350" s="53" t="n">
        <v>45903</v>
      </c>
      <c r="B1350" s="54" t="s">
        <v>1021</v>
      </c>
      <c r="C1350" s="54" t="s">
        <v>80</v>
      </c>
      <c r="D1350" s="54" t="n">
        <v>2</v>
      </c>
      <c r="E1350" s="55" t="n">
        <v>9.9</v>
      </c>
      <c r="F1350" s="56" t="n">
        <v>0</v>
      </c>
      <c r="G1350" s="57" t="n">
        <f aca="false">D1350*E1350</f>
        <v>19.8</v>
      </c>
      <c r="H1350" s="57" t="n">
        <f aca="false">G1350*(1-F1350)</f>
        <v>19.8</v>
      </c>
      <c r="I1350" s="1" t="n">
        <f aca="false">MONTH(A1350)</f>
        <v>9</v>
      </c>
      <c r="J1350" s="57" t="n">
        <f aca="false">D1350*INDEX(Справочник!$E$5:$E$16,MATCH(C1350,Справочник!$A$5:$A$16,0))</f>
        <v>8.4</v>
      </c>
      <c r="K1350" s="57" t="n">
        <f aca="false">D1350*INDEX(Справочник!$F$5:$F$16,MATCH(C1350,Справочник!$A$5:$A$16,0))</f>
        <v>1.8</v>
      </c>
    </row>
    <row r="1351" customFormat="false" ht="15" hidden="false" customHeight="false" outlineLevel="0" collapsed="false">
      <c r="A1351" s="53" t="n">
        <v>45903</v>
      </c>
      <c r="B1351" s="54" t="s">
        <v>1022</v>
      </c>
      <c r="C1351" s="54" t="s">
        <v>84</v>
      </c>
      <c r="D1351" s="54" t="n">
        <v>1</v>
      </c>
      <c r="E1351" s="55" t="n">
        <v>10.5</v>
      </c>
      <c r="F1351" s="56" t="n">
        <v>0.1</v>
      </c>
      <c r="G1351" s="57" t="n">
        <f aca="false">D1351*E1351</f>
        <v>10.5</v>
      </c>
      <c r="H1351" s="57" t="n">
        <f aca="false">G1351*(1-F1351)</f>
        <v>9.45</v>
      </c>
      <c r="I1351" s="1" t="n">
        <f aca="false">MONTH(A1351)</f>
        <v>9</v>
      </c>
      <c r="J1351" s="57" t="n">
        <f aca="false">D1351*INDEX(Справочник!$E$5:$E$16,MATCH(C1351,Справочник!$A$5:$A$16,0))</f>
        <v>4.7</v>
      </c>
      <c r="K1351" s="57" t="n">
        <f aca="false">D1351*INDEX(Справочник!$F$5:$F$16,MATCH(C1351,Справочник!$A$5:$A$16,0))</f>
        <v>0.9</v>
      </c>
    </row>
    <row r="1352" customFormat="false" ht="15" hidden="false" customHeight="false" outlineLevel="0" collapsed="false">
      <c r="A1352" s="53" t="n">
        <v>45904</v>
      </c>
      <c r="B1352" s="54" t="s">
        <v>1023</v>
      </c>
      <c r="C1352" s="54" t="s">
        <v>90</v>
      </c>
      <c r="D1352" s="54" t="n">
        <v>1</v>
      </c>
      <c r="E1352" s="55" t="n">
        <v>4.5</v>
      </c>
      <c r="F1352" s="56" t="n">
        <v>0.1</v>
      </c>
      <c r="G1352" s="57" t="n">
        <f aca="false">D1352*E1352</f>
        <v>4.5</v>
      </c>
      <c r="H1352" s="57" t="n">
        <f aca="false">G1352*(1-F1352)</f>
        <v>4.05</v>
      </c>
      <c r="I1352" s="1" t="n">
        <f aca="false">MONTH(A1352)</f>
        <v>9</v>
      </c>
      <c r="J1352" s="57" t="n">
        <f aca="false">D1352*INDEX(Справочник!$E$5:$E$16,MATCH(C1352,Справочник!$A$5:$A$16,0))</f>
        <v>1.6</v>
      </c>
      <c r="K1352" s="57" t="n">
        <f aca="false">D1352*INDEX(Справочник!$F$5:$F$16,MATCH(C1352,Справочник!$A$5:$A$16,0))</f>
        <v>2.9</v>
      </c>
    </row>
    <row r="1353" customFormat="false" ht="15" hidden="false" customHeight="false" outlineLevel="0" collapsed="false">
      <c r="A1353" s="53" t="n">
        <v>45904</v>
      </c>
      <c r="B1353" s="54" t="s">
        <v>1024</v>
      </c>
      <c r="C1353" s="54" t="s">
        <v>81</v>
      </c>
      <c r="D1353" s="54" t="n">
        <v>2</v>
      </c>
      <c r="E1353" s="55" t="n">
        <v>29.9</v>
      </c>
      <c r="F1353" s="56" t="n">
        <v>0.1</v>
      </c>
      <c r="G1353" s="57" t="n">
        <f aca="false">D1353*E1353</f>
        <v>59.8</v>
      </c>
      <c r="H1353" s="57" t="n">
        <f aca="false">G1353*(1-F1353)</f>
        <v>53.82</v>
      </c>
      <c r="I1353" s="1" t="n">
        <f aca="false">MONTH(A1353)</f>
        <v>9</v>
      </c>
      <c r="J1353" s="57" t="n">
        <f aca="false">D1353*INDEX(Справочник!$E$5:$E$16,MATCH(C1353,Справочник!$A$5:$A$16,0))</f>
        <v>29.6</v>
      </c>
      <c r="K1353" s="57" t="n">
        <f aca="false">D1353*INDEX(Справочник!$F$5:$F$16,MATCH(C1353,Справочник!$A$5:$A$16,0))</f>
        <v>4.8</v>
      </c>
    </row>
    <row r="1354" customFormat="false" ht="15" hidden="false" customHeight="false" outlineLevel="0" collapsed="false">
      <c r="A1354" s="53" t="n">
        <v>45904</v>
      </c>
      <c r="B1354" s="54" t="s">
        <v>1025</v>
      </c>
      <c r="C1354" s="54" t="s">
        <v>80</v>
      </c>
      <c r="D1354" s="54" t="n">
        <v>1</v>
      </c>
      <c r="E1354" s="55" t="n">
        <v>9.9</v>
      </c>
      <c r="F1354" s="56" t="n">
        <v>0.1</v>
      </c>
      <c r="G1354" s="57" t="n">
        <f aca="false">D1354*E1354</f>
        <v>9.9</v>
      </c>
      <c r="H1354" s="57" t="n">
        <f aca="false">G1354*(1-F1354)</f>
        <v>8.91</v>
      </c>
      <c r="I1354" s="1" t="n">
        <f aca="false">MONTH(A1354)</f>
        <v>9</v>
      </c>
      <c r="J1354" s="57" t="n">
        <f aca="false">D1354*INDEX(Справочник!$E$5:$E$16,MATCH(C1354,Справочник!$A$5:$A$16,0))</f>
        <v>4.2</v>
      </c>
      <c r="K1354" s="57" t="n">
        <f aca="false">D1354*INDEX(Справочник!$F$5:$F$16,MATCH(C1354,Справочник!$A$5:$A$16,0))</f>
        <v>0.9</v>
      </c>
    </row>
    <row r="1355" customFormat="false" ht="15" hidden="false" customHeight="false" outlineLevel="0" collapsed="false">
      <c r="A1355" s="53" t="n">
        <v>45904</v>
      </c>
      <c r="B1355" s="54" t="s">
        <v>1025</v>
      </c>
      <c r="C1355" s="54" t="s">
        <v>91</v>
      </c>
      <c r="D1355" s="54" t="n">
        <v>1</v>
      </c>
      <c r="E1355" s="55" t="n">
        <v>28</v>
      </c>
      <c r="F1355" s="56" t="n">
        <v>0.2</v>
      </c>
      <c r="G1355" s="57" t="n">
        <f aca="false">D1355*E1355</f>
        <v>28</v>
      </c>
      <c r="H1355" s="57" t="n">
        <f aca="false">G1355*(1-F1355)</f>
        <v>22.4</v>
      </c>
      <c r="I1355" s="1" t="n">
        <f aca="false">MONTH(A1355)</f>
        <v>9</v>
      </c>
      <c r="J1355" s="57" t="n">
        <f aca="false">D1355*INDEX(Справочник!$E$5:$E$16,MATCH(C1355,Справочник!$A$5:$A$16,0))</f>
        <v>17.4</v>
      </c>
      <c r="K1355" s="57" t="n">
        <f aca="false">D1355*INDEX(Справочник!$F$5:$F$16,MATCH(C1355,Справочник!$A$5:$A$16,0))</f>
        <v>7.9</v>
      </c>
    </row>
    <row r="1356" customFormat="false" ht="15" hidden="false" customHeight="false" outlineLevel="0" collapsed="false">
      <c r="A1356" s="53" t="n">
        <v>45904</v>
      </c>
      <c r="B1356" s="54" t="s">
        <v>1026</v>
      </c>
      <c r="C1356" s="54" t="s">
        <v>91</v>
      </c>
      <c r="D1356" s="54" t="n">
        <v>1</v>
      </c>
      <c r="E1356" s="55" t="n">
        <v>28</v>
      </c>
      <c r="F1356" s="56" t="n">
        <v>0.2</v>
      </c>
      <c r="G1356" s="57" t="n">
        <f aca="false">D1356*E1356</f>
        <v>28</v>
      </c>
      <c r="H1356" s="57" t="n">
        <f aca="false">G1356*(1-F1356)</f>
        <v>22.4</v>
      </c>
      <c r="I1356" s="1" t="n">
        <f aca="false">MONTH(A1356)</f>
        <v>9</v>
      </c>
      <c r="J1356" s="57" t="n">
        <f aca="false">D1356*INDEX(Справочник!$E$5:$E$16,MATCH(C1356,Справочник!$A$5:$A$16,0))</f>
        <v>17.4</v>
      </c>
      <c r="K1356" s="57" t="n">
        <f aca="false">D1356*INDEX(Справочник!$F$5:$F$16,MATCH(C1356,Справочник!$A$5:$A$16,0))</f>
        <v>7.9</v>
      </c>
    </row>
    <row r="1357" customFormat="false" ht="15" hidden="false" customHeight="false" outlineLevel="0" collapsed="false">
      <c r="A1357" s="53" t="n">
        <v>45904</v>
      </c>
      <c r="B1357" s="54" t="s">
        <v>1026</v>
      </c>
      <c r="C1357" s="54" t="s">
        <v>81</v>
      </c>
      <c r="D1357" s="54" t="n">
        <v>1</v>
      </c>
      <c r="E1357" s="55" t="n">
        <v>29.9</v>
      </c>
      <c r="F1357" s="56" t="n">
        <v>0</v>
      </c>
      <c r="G1357" s="57" t="n">
        <f aca="false">D1357*E1357</f>
        <v>29.9</v>
      </c>
      <c r="H1357" s="57" t="n">
        <f aca="false">G1357*(1-F1357)</f>
        <v>29.9</v>
      </c>
      <c r="I1357" s="1" t="n">
        <f aca="false">MONTH(A1357)</f>
        <v>9</v>
      </c>
      <c r="J1357" s="57" t="n">
        <f aca="false">D1357*INDEX(Справочник!$E$5:$E$16,MATCH(C1357,Справочник!$A$5:$A$16,0))</f>
        <v>14.8</v>
      </c>
      <c r="K1357" s="57" t="n">
        <f aca="false">D1357*INDEX(Справочник!$F$5:$F$16,MATCH(C1357,Справочник!$A$5:$A$16,0))</f>
        <v>2.4</v>
      </c>
    </row>
    <row r="1358" customFormat="false" ht="15" hidden="false" customHeight="false" outlineLevel="0" collapsed="false">
      <c r="A1358" s="53" t="n">
        <v>45904</v>
      </c>
      <c r="B1358" s="54" t="s">
        <v>1027</v>
      </c>
      <c r="C1358" s="54" t="s">
        <v>80</v>
      </c>
      <c r="D1358" s="54" t="n">
        <v>2</v>
      </c>
      <c r="E1358" s="55" t="n">
        <v>9.9</v>
      </c>
      <c r="F1358" s="56" t="n">
        <v>0.1</v>
      </c>
      <c r="G1358" s="57" t="n">
        <f aca="false">D1358*E1358</f>
        <v>19.8</v>
      </c>
      <c r="H1358" s="57" t="n">
        <f aca="false">G1358*(1-F1358)</f>
        <v>17.82</v>
      </c>
      <c r="I1358" s="1" t="n">
        <f aca="false">MONTH(A1358)</f>
        <v>9</v>
      </c>
      <c r="J1358" s="57" t="n">
        <f aca="false">D1358*INDEX(Справочник!$E$5:$E$16,MATCH(C1358,Справочник!$A$5:$A$16,0))</f>
        <v>8.4</v>
      </c>
      <c r="K1358" s="57" t="n">
        <f aca="false">D1358*INDEX(Справочник!$F$5:$F$16,MATCH(C1358,Справочник!$A$5:$A$16,0))</f>
        <v>1.8</v>
      </c>
    </row>
    <row r="1359" customFormat="false" ht="15" hidden="false" customHeight="false" outlineLevel="0" collapsed="false">
      <c r="A1359" s="53" t="n">
        <v>45904</v>
      </c>
      <c r="B1359" s="54" t="s">
        <v>1027</v>
      </c>
      <c r="C1359" s="54" t="s">
        <v>83</v>
      </c>
      <c r="D1359" s="54" t="n">
        <v>1</v>
      </c>
      <c r="E1359" s="55" t="n">
        <v>11.5</v>
      </c>
      <c r="F1359" s="56" t="n">
        <v>0.1</v>
      </c>
      <c r="G1359" s="57" t="n">
        <f aca="false">D1359*E1359</f>
        <v>11.5</v>
      </c>
      <c r="H1359" s="57" t="n">
        <f aca="false">G1359*(1-F1359)</f>
        <v>10.35</v>
      </c>
      <c r="I1359" s="1" t="n">
        <f aca="false">MONTH(A1359)</f>
        <v>9</v>
      </c>
      <c r="J1359" s="57" t="n">
        <f aca="false">D1359*INDEX(Справочник!$E$5:$E$16,MATCH(C1359,Справочник!$A$5:$A$16,0))</f>
        <v>5.1</v>
      </c>
      <c r="K1359" s="57" t="n">
        <f aca="false">D1359*INDEX(Справочник!$F$5:$F$16,MATCH(C1359,Справочник!$A$5:$A$16,0))</f>
        <v>0.9</v>
      </c>
    </row>
    <row r="1360" customFormat="false" ht="15" hidden="false" customHeight="false" outlineLevel="0" collapsed="false">
      <c r="A1360" s="53" t="n">
        <v>45904</v>
      </c>
      <c r="B1360" s="54" t="s">
        <v>1028</v>
      </c>
      <c r="C1360" s="54" t="s">
        <v>80</v>
      </c>
      <c r="D1360" s="54" t="n">
        <v>1</v>
      </c>
      <c r="E1360" s="55" t="n">
        <v>9.9</v>
      </c>
      <c r="F1360" s="56" t="n">
        <v>0.1</v>
      </c>
      <c r="G1360" s="57" t="n">
        <f aca="false">D1360*E1360</f>
        <v>9.9</v>
      </c>
      <c r="H1360" s="57" t="n">
        <f aca="false">G1360*(1-F1360)</f>
        <v>8.91</v>
      </c>
      <c r="I1360" s="1" t="n">
        <f aca="false">MONTH(A1360)</f>
        <v>9</v>
      </c>
      <c r="J1360" s="57" t="n">
        <f aca="false">D1360*INDEX(Справочник!$E$5:$E$16,MATCH(C1360,Справочник!$A$5:$A$16,0))</f>
        <v>4.2</v>
      </c>
      <c r="K1360" s="57" t="n">
        <f aca="false">D1360*INDEX(Справочник!$F$5:$F$16,MATCH(C1360,Справочник!$A$5:$A$16,0))</f>
        <v>0.9</v>
      </c>
    </row>
    <row r="1361" customFormat="false" ht="15" hidden="false" customHeight="false" outlineLevel="0" collapsed="false">
      <c r="A1361" s="53" t="n">
        <v>45904</v>
      </c>
      <c r="B1361" s="54" t="s">
        <v>1028</v>
      </c>
      <c r="C1361" s="54" t="s">
        <v>91</v>
      </c>
      <c r="D1361" s="54" t="n">
        <v>1</v>
      </c>
      <c r="E1361" s="55" t="n">
        <v>28</v>
      </c>
      <c r="F1361" s="56" t="n">
        <v>0.2</v>
      </c>
      <c r="G1361" s="57" t="n">
        <f aca="false">D1361*E1361</f>
        <v>28</v>
      </c>
      <c r="H1361" s="57" t="n">
        <f aca="false">G1361*(1-F1361)</f>
        <v>22.4</v>
      </c>
      <c r="I1361" s="1" t="n">
        <f aca="false">MONTH(A1361)</f>
        <v>9</v>
      </c>
      <c r="J1361" s="57" t="n">
        <f aca="false">D1361*INDEX(Справочник!$E$5:$E$16,MATCH(C1361,Справочник!$A$5:$A$16,0))</f>
        <v>17.4</v>
      </c>
      <c r="K1361" s="57" t="n">
        <f aca="false">D1361*INDEX(Справочник!$F$5:$F$16,MATCH(C1361,Справочник!$A$5:$A$16,0))</f>
        <v>7.9</v>
      </c>
    </row>
    <row r="1362" customFormat="false" ht="15" hidden="false" customHeight="false" outlineLevel="0" collapsed="false">
      <c r="A1362" s="53" t="n">
        <v>45904</v>
      </c>
      <c r="B1362" s="54" t="s">
        <v>1028</v>
      </c>
      <c r="C1362" s="54" t="s">
        <v>83</v>
      </c>
      <c r="D1362" s="54" t="n">
        <v>2</v>
      </c>
      <c r="E1362" s="55" t="n">
        <v>11.5</v>
      </c>
      <c r="F1362" s="56" t="n">
        <v>0</v>
      </c>
      <c r="G1362" s="57" t="n">
        <f aca="false">D1362*E1362</f>
        <v>23</v>
      </c>
      <c r="H1362" s="57" t="n">
        <f aca="false">G1362*(1-F1362)</f>
        <v>23</v>
      </c>
      <c r="I1362" s="1" t="n">
        <f aca="false">MONTH(A1362)</f>
        <v>9</v>
      </c>
      <c r="J1362" s="57" t="n">
        <f aca="false">D1362*INDEX(Справочник!$E$5:$E$16,MATCH(C1362,Справочник!$A$5:$A$16,0))</f>
        <v>10.2</v>
      </c>
      <c r="K1362" s="57" t="n">
        <f aca="false">D1362*INDEX(Справочник!$F$5:$F$16,MATCH(C1362,Справочник!$A$5:$A$16,0))</f>
        <v>1.8</v>
      </c>
    </row>
    <row r="1363" customFormat="false" ht="15" hidden="false" customHeight="false" outlineLevel="0" collapsed="false">
      <c r="A1363" s="53" t="n">
        <v>45904</v>
      </c>
      <c r="B1363" s="54" t="s">
        <v>1029</v>
      </c>
      <c r="C1363" s="54" t="s">
        <v>86</v>
      </c>
      <c r="D1363" s="54" t="n">
        <v>1</v>
      </c>
      <c r="E1363" s="55" t="n">
        <v>7.5</v>
      </c>
      <c r="F1363" s="56" t="n">
        <v>0.1</v>
      </c>
      <c r="G1363" s="57" t="n">
        <f aca="false">D1363*E1363</f>
        <v>7.5</v>
      </c>
      <c r="H1363" s="57" t="n">
        <f aca="false">G1363*(1-F1363)</f>
        <v>6.75</v>
      </c>
      <c r="I1363" s="1" t="n">
        <f aca="false">MONTH(A1363)</f>
        <v>9</v>
      </c>
      <c r="J1363" s="57" t="n">
        <f aca="false">D1363*INDEX(Справочник!$E$5:$E$16,MATCH(C1363,Справочник!$A$5:$A$16,0))</f>
        <v>2.6</v>
      </c>
      <c r="K1363" s="57" t="n">
        <f aca="false">D1363*INDEX(Справочник!$F$5:$F$16,MATCH(C1363,Справочник!$A$5:$A$16,0))</f>
        <v>0.7</v>
      </c>
    </row>
    <row r="1364" customFormat="false" ht="15" hidden="false" customHeight="false" outlineLevel="0" collapsed="false">
      <c r="A1364" s="53" t="n">
        <v>45904</v>
      </c>
      <c r="B1364" s="54" t="s">
        <v>1030</v>
      </c>
      <c r="C1364" s="54" t="s">
        <v>90</v>
      </c>
      <c r="D1364" s="54" t="n">
        <v>2</v>
      </c>
      <c r="E1364" s="55" t="n">
        <v>4.5</v>
      </c>
      <c r="F1364" s="56" t="n">
        <v>0</v>
      </c>
      <c r="G1364" s="57" t="n">
        <f aca="false">D1364*E1364</f>
        <v>9</v>
      </c>
      <c r="H1364" s="57" t="n">
        <f aca="false">G1364*(1-F1364)</f>
        <v>9</v>
      </c>
      <c r="I1364" s="1" t="n">
        <f aca="false">MONTH(A1364)</f>
        <v>9</v>
      </c>
      <c r="J1364" s="57" t="n">
        <f aca="false">D1364*INDEX(Справочник!$E$5:$E$16,MATCH(C1364,Справочник!$A$5:$A$16,0))</f>
        <v>3.2</v>
      </c>
      <c r="K1364" s="57" t="n">
        <f aca="false">D1364*INDEX(Справочник!$F$5:$F$16,MATCH(C1364,Справочник!$A$5:$A$16,0))</f>
        <v>5.8</v>
      </c>
    </row>
    <row r="1365" customFormat="false" ht="15" hidden="false" customHeight="false" outlineLevel="0" collapsed="false">
      <c r="A1365" s="53" t="n">
        <v>45904</v>
      </c>
      <c r="B1365" s="54" t="s">
        <v>1031</v>
      </c>
      <c r="C1365" s="54" t="s">
        <v>86</v>
      </c>
      <c r="D1365" s="54" t="n">
        <v>2</v>
      </c>
      <c r="E1365" s="55" t="n">
        <v>7.5</v>
      </c>
      <c r="F1365" s="56" t="n">
        <v>0.1</v>
      </c>
      <c r="G1365" s="57" t="n">
        <f aca="false">D1365*E1365</f>
        <v>15</v>
      </c>
      <c r="H1365" s="57" t="n">
        <f aca="false">G1365*(1-F1365)</f>
        <v>13.5</v>
      </c>
      <c r="I1365" s="1" t="n">
        <f aca="false">MONTH(A1365)</f>
        <v>9</v>
      </c>
      <c r="J1365" s="57" t="n">
        <f aca="false">D1365*INDEX(Справочник!$E$5:$E$16,MATCH(C1365,Справочник!$A$5:$A$16,0))</f>
        <v>5.2</v>
      </c>
      <c r="K1365" s="57" t="n">
        <f aca="false">D1365*INDEX(Справочник!$F$5:$F$16,MATCH(C1365,Справочник!$A$5:$A$16,0))</f>
        <v>1.4</v>
      </c>
    </row>
    <row r="1366" customFormat="false" ht="15" hidden="false" customHeight="false" outlineLevel="0" collapsed="false">
      <c r="A1366" s="53" t="n">
        <v>45904</v>
      </c>
      <c r="B1366" s="54" t="s">
        <v>1031</v>
      </c>
      <c r="C1366" s="54" t="s">
        <v>87</v>
      </c>
      <c r="D1366" s="54" t="n">
        <v>1</v>
      </c>
      <c r="E1366" s="55" t="n">
        <v>5.9</v>
      </c>
      <c r="F1366" s="56" t="n">
        <v>0</v>
      </c>
      <c r="G1366" s="57" t="n">
        <f aca="false">D1366*E1366</f>
        <v>5.9</v>
      </c>
      <c r="H1366" s="57" t="n">
        <f aca="false">G1366*(1-F1366)</f>
        <v>5.9</v>
      </c>
      <c r="I1366" s="1" t="n">
        <f aca="false">MONTH(A1366)</f>
        <v>9</v>
      </c>
      <c r="J1366" s="57" t="n">
        <f aca="false">D1366*INDEX(Справочник!$E$5:$E$16,MATCH(C1366,Справочник!$A$5:$A$16,0))</f>
        <v>1.9</v>
      </c>
      <c r="K1366" s="57" t="n">
        <f aca="false">D1366*INDEX(Справочник!$F$5:$F$16,MATCH(C1366,Справочник!$A$5:$A$16,0))</f>
        <v>0.7</v>
      </c>
    </row>
    <row r="1367" customFormat="false" ht="15" hidden="false" customHeight="false" outlineLevel="0" collapsed="false">
      <c r="A1367" s="53" t="n">
        <v>45905</v>
      </c>
      <c r="B1367" s="54" t="s">
        <v>1032</v>
      </c>
      <c r="C1367" s="54" t="s">
        <v>82</v>
      </c>
      <c r="D1367" s="54" t="n">
        <v>1</v>
      </c>
      <c r="E1367" s="55" t="n">
        <v>32</v>
      </c>
      <c r="F1367" s="56" t="n">
        <v>0</v>
      </c>
      <c r="G1367" s="57" t="n">
        <f aca="false">D1367*E1367</f>
        <v>32</v>
      </c>
      <c r="H1367" s="57" t="n">
        <f aca="false">G1367*(1-F1367)</f>
        <v>32</v>
      </c>
      <c r="I1367" s="1" t="n">
        <f aca="false">MONTH(A1367)</f>
        <v>9</v>
      </c>
      <c r="J1367" s="57" t="n">
        <f aca="false">D1367*INDEX(Справочник!$E$5:$E$16,MATCH(C1367,Справочник!$A$5:$A$16,0))</f>
        <v>16.5</v>
      </c>
      <c r="K1367" s="57" t="n">
        <f aca="false">D1367*INDEX(Справочник!$F$5:$F$16,MATCH(C1367,Справочник!$A$5:$A$16,0))</f>
        <v>2.4</v>
      </c>
    </row>
    <row r="1368" customFormat="false" ht="15" hidden="false" customHeight="false" outlineLevel="0" collapsed="false">
      <c r="A1368" s="53" t="n">
        <v>45905</v>
      </c>
      <c r="B1368" s="54" t="s">
        <v>1032</v>
      </c>
      <c r="C1368" s="54" t="s">
        <v>80</v>
      </c>
      <c r="D1368" s="54" t="n">
        <v>1</v>
      </c>
      <c r="E1368" s="55" t="n">
        <v>9.9</v>
      </c>
      <c r="F1368" s="56" t="n">
        <v>0</v>
      </c>
      <c r="G1368" s="57" t="n">
        <f aca="false">D1368*E1368</f>
        <v>9.9</v>
      </c>
      <c r="H1368" s="57" t="n">
        <f aca="false">G1368*(1-F1368)</f>
        <v>9.9</v>
      </c>
      <c r="I1368" s="1" t="n">
        <f aca="false">MONTH(A1368)</f>
        <v>9</v>
      </c>
      <c r="J1368" s="57" t="n">
        <f aca="false">D1368*INDEX(Справочник!$E$5:$E$16,MATCH(C1368,Справочник!$A$5:$A$16,0))</f>
        <v>4.2</v>
      </c>
      <c r="K1368" s="57" t="n">
        <f aca="false">D1368*INDEX(Справочник!$F$5:$F$16,MATCH(C1368,Справочник!$A$5:$A$16,0))</f>
        <v>0.9</v>
      </c>
    </row>
    <row r="1369" customFormat="false" ht="15" hidden="false" customHeight="false" outlineLevel="0" collapsed="false">
      <c r="A1369" s="53" t="n">
        <v>45905</v>
      </c>
      <c r="B1369" s="54" t="s">
        <v>1033</v>
      </c>
      <c r="C1369" s="54" t="s">
        <v>83</v>
      </c>
      <c r="D1369" s="54" t="n">
        <v>1</v>
      </c>
      <c r="E1369" s="55" t="n">
        <v>11.5</v>
      </c>
      <c r="F1369" s="56" t="n">
        <v>0.1</v>
      </c>
      <c r="G1369" s="57" t="n">
        <f aca="false">D1369*E1369</f>
        <v>11.5</v>
      </c>
      <c r="H1369" s="57" t="n">
        <f aca="false">G1369*(1-F1369)</f>
        <v>10.35</v>
      </c>
      <c r="I1369" s="1" t="n">
        <f aca="false">MONTH(A1369)</f>
        <v>9</v>
      </c>
      <c r="J1369" s="57" t="n">
        <f aca="false">D1369*INDEX(Справочник!$E$5:$E$16,MATCH(C1369,Справочник!$A$5:$A$16,0))</f>
        <v>5.1</v>
      </c>
      <c r="K1369" s="57" t="n">
        <f aca="false">D1369*INDEX(Справочник!$F$5:$F$16,MATCH(C1369,Справочник!$A$5:$A$16,0))</f>
        <v>0.9</v>
      </c>
    </row>
    <row r="1370" customFormat="false" ht="15" hidden="false" customHeight="false" outlineLevel="0" collapsed="false">
      <c r="A1370" s="53" t="n">
        <v>45905</v>
      </c>
      <c r="B1370" s="54" t="s">
        <v>1034</v>
      </c>
      <c r="C1370" s="54" t="s">
        <v>84</v>
      </c>
      <c r="D1370" s="54" t="n">
        <v>1</v>
      </c>
      <c r="E1370" s="55" t="n">
        <v>10.5</v>
      </c>
      <c r="F1370" s="56" t="n">
        <v>0.1</v>
      </c>
      <c r="G1370" s="57" t="n">
        <f aca="false">D1370*E1370</f>
        <v>10.5</v>
      </c>
      <c r="H1370" s="57" t="n">
        <f aca="false">G1370*(1-F1370)</f>
        <v>9.45</v>
      </c>
      <c r="I1370" s="1" t="n">
        <f aca="false">MONTH(A1370)</f>
        <v>9</v>
      </c>
      <c r="J1370" s="57" t="n">
        <f aca="false">D1370*INDEX(Справочник!$E$5:$E$16,MATCH(C1370,Справочник!$A$5:$A$16,0))</f>
        <v>4.7</v>
      </c>
      <c r="K1370" s="57" t="n">
        <f aca="false">D1370*INDEX(Справочник!$F$5:$F$16,MATCH(C1370,Справочник!$A$5:$A$16,0))</f>
        <v>0.9</v>
      </c>
    </row>
    <row r="1371" customFormat="false" ht="15" hidden="false" customHeight="false" outlineLevel="0" collapsed="false">
      <c r="A1371" s="53" t="n">
        <v>45905</v>
      </c>
      <c r="B1371" s="54" t="s">
        <v>1034</v>
      </c>
      <c r="C1371" s="54" t="s">
        <v>81</v>
      </c>
      <c r="D1371" s="54" t="n">
        <v>1</v>
      </c>
      <c r="E1371" s="55" t="n">
        <v>29.9</v>
      </c>
      <c r="F1371" s="56" t="n">
        <v>0.1</v>
      </c>
      <c r="G1371" s="57" t="n">
        <f aca="false">D1371*E1371</f>
        <v>29.9</v>
      </c>
      <c r="H1371" s="57" t="n">
        <f aca="false">G1371*(1-F1371)</f>
        <v>26.91</v>
      </c>
      <c r="I1371" s="1" t="n">
        <f aca="false">MONTH(A1371)</f>
        <v>9</v>
      </c>
      <c r="J1371" s="57" t="n">
        <f aca="false">D1371*INDEX(Справочник!$E$5:$E$16,MATCH(C1371,Справочник!$A$5:$A$16,0))</f>
        <v>14.8</v>
      </c>
      <c r="K1371" s="57" t="n">
        <f aca="false">D1371*INDEX(Справочник!$F$5:$F$16,MATCH(C1371,Справочник!$A$5:$A$16,0))</f>
        <v>2.4</v>
      </c>
    </row>
    <row r="1372" customFormat="false" ht="15" hidden="false" customHeight="false" outlineLevel="0" collapsed="false">
      <c r="A1372" s="53" t="n">
        <v>45905</v>
      </c>
      <c r="B1372" s="54" t="s">
        <v>1035</v>
      </c>
      <c r="C1372" s="54" t="s">
        <v>83</v>
      </c>
      <c r="D1372" s="54" t="n">
        <v>1</v>
      </c>
      <c r="E1372" s="55" t="n">
        <v>11.5</v>
      </c>
      <c r="F1372" s="56" t="n">
        <v>0</v>
      </c>
      <c r="G1372" s="57" t="n">
        <f aca="false">D1372*E1372</f>
        <v>11.5</v>
      </c>
      <c r="H1372" s="57" t="n">
        <f aca="false">G1372*(1-F1372)</f>
        <v>11.5</v>
      </c>
      <c r="I1372" s="1" t="n">
        <f aca="false">MONTH(A1372)</f>
        <v>9</v>
      </c>
      <c r="J1372" s="57" t="n">
        <f aca="false">D1372*INDEX(Справочник!$E$5:$E$16,MATCH(C1372,Справочник!$A$5:$A$16,0))</f>
        <v>5.1</v>
      </c>
      <c r="K1372" s="57" t="n">
        <f aca="false">D1372*INDEX(Справочник!$F$5:$F$16,MATCH(C1372,Справочник!$A$5:$A$16,0))</f>
        <v>0.9</v>
      </c>
    </row>
    <row r="1373" customFormat="false" ht="15" hidden="false" customHeight="false" outlineLevel="0" collapsed="false">
      <c r="A1373" s="53" t="n">
        <v>45905</v>
      </c>
      <c r="B1373" s="54" t="s">
        <v>1036</v>
      </c>
      <c r="C1373" s="54" t="s">
        <v>83</v>
      </c>
      <c r="D1373" s="54" t="n">
        <v>1</v>
      </c>
      <c r="E1373" s="55" t="n">
        <v>11.5</v>
      </c>
      <c r="F1373" s="56" t="n">
        <v>0.1</v>
      </c>
      <c r="G1373" s="57" t="n">
        <f aca="false">D1373*E1373</f>
        <v>11.5</v>
      </c>
      <c r="H1373" s="57" t="n">
        <f aca="false">G1373*(1-F1373)</f>
        <v>10.35</v>
      </c>
      <c r="I1373" s="1" t="n">
        <f aca="false">MONTH(A1373)</f>
        <v>9</v>
      </c>
      <c r="J1373" s="57" t="n">
        <f aca="false">D1373*INDEX(Справочник!$E$5:$E$16,MATCH(C1373,Справочник!$A$5:$A$16,0))</f>
        <v>5.1</v>
      </c>
      <c r="K1373" s="57" t="n">
        <f aca="false">D1373*INDEX(Справочник!$F$5:$F$16,MATCH(C1373,Справочник!$A$5:$A$16,0))</f>
        <v>0.9</v>
      </c>
    </row>
    <row r="1374" customFormat="false" ht="15" hidden="false" customHeight="false" outlineLevel="0" collapsed="false">
      <c r="A1374" s="53" t="n">
        <v>45905</v>
      </c>
      <c r="B1374" s="54" t="s">
        <v>1037</v>
      </c>
      <c r="C1374" s="54" t="s">
        <v>83</v>
      </c>
      <c r="D1374" s="54" t="n">
        <v>2</v>
      </c>
      <c r="E1374" s="55" t="n">
        <v>11.5</v>
      </c>
      <c r="F1374" s="56" t="n">
        <v>0</v>
      </c>
      <c r="G1374" s="57" t="n">
        <f aca="false">D1374*E1374</f>
        <v>23</v>
      </c>
      <c r="H1374" s="57" t="n">
        <f aca="false">G1374*(1-F1374)</f>
        <v>23</v>
      </c>
      <c r="I1374" s="1" t="n">
        <f aca="false">MONTH(A1374)</f>
        <v>9</v>
      </c>
      <c r="J1374" s="57" t="n">
        <f aca="false">D1374*INDEX(Справочник!$E$5:$E$16,MATCH(C1374,Справочник!$A$5:$A$16,0))</f>
        <v>10.2</v>
      </c>
      <c r="K1374" s="57" t="n">
        <f aca="false">D1374*INDEX(Справочник!$F$5:$F$16,MATCH(C1374,Справочник!$A$5:$A$16,0))</f>
        <v>1.8</v>
      </c>
    </row>
    <row r="1375" customFormat="false" ht="15" hidden="false" customHeight="false" outlineLevel="0" collapsed="false">
      <c r="A1375" s="53" t="n">
        <v>45906</v>
      </c>
      <c r="B1375" s="54" t="s">
        <v>1038</v>
      </c>
      <c r="C1375" s="54" t="s">
        <v>86</v>
      </c>
      <c r="D1375" s="54" t="n">
        <v>1</v>
      </c>
      <c r="E1375" s="55" t="n">
        <v>7.5</v>
      </c>
      <c r="F1375" s="56" t="n">
        <v>0</v>
      </c>
      <c r="G1375" s="57" t="n">
        <f aca="false">D1375*E1375</f>
        <v>7.5</v>
      </c>
      <c r="H1375" s="57" t="n">
        <f aca="false">G1375*(1-F1375)</f>
        <v>7.5</v>
      </c>
      <c r="I1375" s="1" t="n">
        <f aca="false">MONTH(A1375)</f>
        <v>9</v>
      </c>
      <c r="J1375" s="57" t="n">
        <f aca="false">D1375*INDEX(Справочник!$E$5:$E$16,MATCH(C1375,Справочник!$A$5:$A$16,0))</f>
        <v>2.6</v>
      </c>
      <c r="K1375" s="57" t="n">
        <f aca="false">D1375*INDEX(Справочник!$F$5:$F$16,MATCH(C1375,Справочник!$A$5:$A$16,0))</f>
        <v>0.7</v>
      </c>
    </row>
    <row r="1376" customFormat="false" ht="15" hidden="false" customHeight="false" outlineLevel="0" collapsed="false">
      <c r="A1376" s="53" t="n">
        <v>45906</v>
      </c>
      <c r="B1376" s="54" t="s">
        <v>1039</v>
      </c>
      <c r="C1376" s="54" t="s">
        <v>83</v>
      </c>
      <c r="D1376" s="54" t="n">
        <v>2</v>
      </c>
      <c r="E1376" s="55" t="n">
        <v>11.5</v>
      </c>
      <c r="F1376" s="56" t="n">
        <v>0.1</v>
      </c>
      <c r="G1376" s="57" t="n">
        <f aca="false">D1376*E1376</f>
        <v>23</v>
      </c>
      <c r="H1376" s="57" t="n">
        <f aca="false">G1376*(1-F1376)</f>
        <v>20.7</v>
      </c>
      <c r="I1376" s="1" t="n">
        <f aca="false">MONTH(A1376)</f>
        <v>9</v>
      </c>
      <c r="J1376" s="57" t="n">
        <f aca="false">D1376*INDEX(Справочник!$E$5:$E$16,MATCH(C1376,Справочник!$A$5:$A$16,0))</f>
        <v>10.2</v>
      </c>
      <c r="K1376" s="57" t="n">
        <f aca="false">D1376*INDEX(Справочник!$F$5:$F$16,MATCH(C1376,Справочник!$A$5:$A$16,0))</f>
        <v>1.8</v>
      </c>
    </row>
    <row r="1377" customFormat="false" ht="15" hidden="false" customHeight="false" outlineLevel="0" collapsed="false">
      <c r="A1377" s="53" t="n">
        <v>45906</v>
      </c>
      <c r="B1377" s="54" t="s">
        <v>1039</v>
      </c>
      <c r="C1377" s="54" t="s">
        <v>80</v>
      </c>
      <c r="D1377" s="54" t="n">
        <v>1</v>
      </c>
      <c r="E1377" s="55" t="n">
        <v>9.9</v>
      </c>
      <c r="F1377" s="56" t="n">
        <v>0.1</v>
      </c>
      <c r="G1377" s="57" t="n">
        <f aca="false">D1377*E1377</f>
        <v>9.9</v>
      </c>
      <c r="H1377" s="57" t="n">
        <f aca="false">G1377*(1-F1377)</f>
        <v>8.91</v>
      </c>
      <c r="I1377" s="1" t="n">
        <f aca="false">MONTH(A1377)</f>
        <v>9</v>
      </c>
      <c r="J1377" s="57" t="n">
        <f aca="false">D1377*INDEX(Справочник!$E$5:$E$16,MATCH(C1377,Справочник!$A$5:$A$16,0))</f>
        <v>4.2</v>
      </c>
      <c r="K1377" s="57" t="n">
        <f aca="false">D1377*INDEX(Справочник!$F$5:$F$16,MATCH(C1377,Справочник!$A$5:$A$16,0))</f>
        <v>0.9</v>
      </c>
    </row>
    <row r="1378" customFormat="false" ht="15" hidden="false" customHeight="false" outlineLevel="0" collapsed="false">
      <c r="A1378" s="53" t="n">
        <v>45906</v>
      </c>
      <c r="B1378" s="54" t="s">
        <v>1039</v>
      </c>
      <c r="C1378" s="54" t="s">
        <v>90</v>
      </c>
      <c r="D1378" s="54" t="n">
        <v>2</v>
      </c>
      <c r="E1378" s="55" t="n">
        <v>4.5</v>
      </c>
      <c r="F1378" s="56" t="n">
        <v>0</v>
      </c>
      <c r="G1378" s="57" t="n">
        <f aca="false">D1378*E1378</f>
        <v>9</v>
      </c>
      <c r="H1378" s="57" t="n">
        <f aca="false">G1378*(1-F1378)</f>
        <v>9</v>
      </c>
      <c r="I1378" s="1" t="n">
        <f aca="false">MONTH(A1378)</f>
        <v>9</v>
      </c>
      <c r="J1378" s="57" t="n">
        <f aca="false">D1378*INDEX(Справочник!$E$5:$E$16,MATCH(C1378,Справочник!$A$5:$A$16,0))</f>
        <v>3.2</v>
      </c>
      <c r="K1378" s="57" t="n">
        <f aca="false">D1378*INDEX(Справочник!$F$5:$F$16,MATCH(C1378,Справочник!$A$5:$A$16,0))</f>
        <v>5.8</v>
      </c>
    </row>
    <row r="1379" customFormat="false" ht="15" hidden="false" customHeight="false" outlineLevel="0" collapsed="false">
      <c r="A1379" s="53" t="n">
        <v>45906</v>
      </c>
      <c r="B1379" s="54" t="s">
        <v>1040</v>
      </c>
      <c r="C1379" s="54" t="s">
        <v>90</v>
      </c>
      <c r="D1379" s="54" t="n">
        <v>1</v>
      </c>
      <c r="E1379" s="55" t="n">
        <v>4.5</v>
      </c>
      <c r="F1379" s="56" t="n">
        <v>0.1</v>
      </c>
      <c r="G1379" s="57" t="n">
        <f aca="false">D1379*E1379</f>
        <v>4.5</v>
      </c>
      <c r="H1379" s="57" t="n">
        <f aca="false">G1379*(1-F1379)</f>
        <v>4.05</v>
      </c>
      <c r="I1379" s="1" t="n">
        <f aca="false">MONTH(A1379)</f>
        <v>9</v>
      </c>
      <c r="J1379" s="57" t="n">
        <f aca="false">D1379*INDEX(Справочник!$E$5:$E$16,MATCH(C1379,Справочник!$A$5:$A$16,0))</f>
        <v>1.6</v>
      </c>
      <c r="K1379" s="57" t="n">
        <f aca="false">D1379*INDEX(Справочник!$F$5:$F$16,MATCH(C1379,Справочник!$A$5:$A$16,0))</f>
        <v>2.9</v>
      </c>
    </row>
    <row r="1380" customFormat="false" ht="15" hidden="false" customHeight="false" outlineLevel="0" collapsed="false">
      <c r="A1380" s="53" t="n">
        <v>45906</v>
      </c>
      <c r="B1380" s="54" t="s">
        <v>1041</v>
      </c>
      <c r="C1380" s="54" t="s">
        <v>82</v>
      </c>
      <c r="D1380" s="54" t="n">
        <v>2</v>
      </c>
      <c r="E1380" s="55" t="n">
        <v>32</v>
      </c>
      <c r="F1380" s="56" t="n">
        <v>0.1</v>
      </c>
      <c r="G1380" s="57" t="n">
        <f aca="false">D1380*E1380</f>
        <v>64</v>
      </c>
      <c r="H1380" s="57" t="n">
        <f aca="false">G1380*(1-F1380)</f>
        <v>57.6</v>
      </c>
      <c r="I1380" s="1" t="n">
        <f aca="false">MONTH(A1380)</f>
        <v>9</v>
      </c>
      <c r="J1380" s="57" t="n">
        <f aca="false">D1380*INDEX(Справочник!$E$5:$E$16,MATCH(C1380,Справочник!$A$5:$A$16,0))</f>
        <v>33</v>
      </c>
      <c r="K1380" s="57" t="n">
        <f aca="false">D1380*INDEX(Справочник!$F$5:$F$16,MATCH(C1380,Справочник!$A$5:$A$16,0))</f>
        <v>4.8</v>
      </c>
    </row>
    <row r="1381" customFormat="false" ht="15" hidden="false" customHeight="false" outlineLevel="0" collapsed="false">
      <c r="A1381" s="53" t="n">
        <v>45906</v>
      </c>
      <c r="B1381" s="54" t="s">
        <v>1041</v>
      </c>
      <c r="C1381" s="54" t="s">
        <v>85</v>
      </c>
      <c r="D1381" s="54" t="n">
        <v>1</v>
      </c>
      <c r="E1381" s="55" t="n">
        <v>6.9</v>
      </c>
      <c r="F1381" s="56" t="n">
        <v>0.1</v>
      </c>
      <c r="G1381" s="57" t="n">
        <f aca="false">D1381*E1381</f>
        <v>6.9</v>
      </c>
      <c r="H1381" s="57" t="n">
        <f aca="false">G1381*(1-F1381)</f>
        <v>6.21</v>
      </c>
      <c r="I1381" s="1" t="n">
        <f aca="false">MONTH(A1381)</f>
        <v>9</v>
      </c>
      <c r="J1381" s="57" t="n">
        <f aca="false">D1381*INDEX(Справочник!$E$5:$E$16,MATCH(C1381,Справочник!$A$5:$A$16,0))</f>
        <v>2.3</v>
      </c>
      <c r="K1381" s="57" t="n">
        <f aca="false">D1381*INDEX(Справочник!$F$5:$F$16,MATCH(C1381,Справочник!$A$5:$A$16,0))</f>
        <v>0.7</v>
      </c>
    </row>
    <row r="1382" customFormat="false" ht="15" hidden="false" customHeight="false" outlineLevel="0" collapsed="false">
      <c r="A1382" s="53" t="n">
        <v>45907</v>
      </c>
      <c r="B1382" s="54" t="s">
        <v>1042</v>
      </c>
      <c r="C1382" s="54" t="s">
        <v>91</v>
      </c>
      <c r="D1382" s="54" t="n">
        <v>1</v>
      </c>
      <c r="E1382" s="55" t="n">
        <v>28</v>
      </c>
      <c r="F1382" s="56" t="n">
        <v>0.2</v>
      </c>
      <c r="G1382" s="57" t="n">
        <f aca="false">D1382*E1382</f>
        <v>28</v>
      </c>
      <c r="H1382" s="57" t="n">
        <f aca="false">G1382*(1-F1382)</f>
        <v>22.4</v>
      </c>
      <c r="I1382" s="1" t="n">
        <f aca="false">MONTH(A1382)</f>
        <v>9</v>
      </c>
      <c r="J1382" s="57" t="n">
        <f aca="false">D1382*INDEX(Справочник!$E$5:$E$16,MATCH(C1382,Справочник!$A$5:$A$16,0))</f>
        <v>17.4</v>
      </c>
      <c r="K1382" s="57" t="n">
        <f aca="false">D1382*INDEX(Справочник!$F$5:$F$16,MATCH(C1382,Справочник!$A$5:$A$16,0))</f>
        <v>7.9</v>
      </c>
    </row>
    <row r="1383" customFormat="false" ht="15" hidden="false" customHeight="false" outlineLevel="0" collapsed="false">
      <c r="A1383" s="53" t="n">
        <v>45907</v>
      </c>
      <c r="B1383" s="54" t="s">
        <v>1042</v>
      </c>
      <c r="C1383" s="54" t="s">
        <v>82</v>
      </c>
      <c r="D1383" s="54" t="n">
        <v>1</v>
      </c>
      <c r="E1383" s="55" t="n">
        <v>32</v>
      </c>
      <c r="F1383" s="56" t="n">
        <v>0</v>
      </c>
      <c r="G1383" s="57" t="n">
        <f aca="false">D1383*E1383</f>
        <v>32</v>
      </c>
      <c r="H1383" s="57" t="n">
        <f aca="false">G1383*(1-F1383)</f>
        <v>32</v>
      </c>
      <c r="I1383" s="1" t="n">
        <f aca="false">MONTH(A1383)</f>
        <v>9</v>
      </c>
      <c r="J1383" s="57" t="n">
        <f aca="false">D1383*INDEX(Справочник!$E$5:$E$16,MATCH(C1383,Справочник!$A$5:$A$16,0))</f>
        <v>16.5</v>
      </c>
      <c r="K1383" s="57" t="n">
        <f aca="false">D1383*INDEX(Справочник!$F$5:$F$16,MATCH(C1383,Справочник!$A$5:$A$16,0))</f>
        <v>2.4</v>
      </c>
    </row>
    <row r="1384" customFormat="false" ht="15" hidden="false" customHeight="false" outlineLevel="0" collapsed="false">
      <c r="A1384" s="53" t="n">
        <v>45907</v>
      </c>
      <c r="B1384" s="54" t="s">
        <v>1042</v>
      </c>
      <c r="C1384" s="54" t="s">
        <v>85</v>
      </c>
      <c r="D1384" s="54" t="n">
        <v>1</v>
      </c>
      <c r="E1384" s="55" t="n">
        <v>6.9</v>
      </c>
      <c r="F1384" s="56" t="n">
        <v>0.1</v>
      </c>
      <c r="G1384" s="57" t="n">
        <f aca="false">D1384*E1384</f>
        <v>6.9</v>
      </c>
      <c r="H1384" s="57" t="n">
        <f aca="false">G1384*(1-F1384)</f>
        <v>6.21</v>
      </c>
      <c r="I1384" s="1" t="n">
        <f aca="false">MONTH(A1384)</f>
        <v>9</v>
      </c>
      <c r="J1384" s="57" t="n">
        <f aca="false">D1384*INDEX(Справочник!$E$5:$E$16,MATCH(C1384,Справочник!$A$5:$A$16,0))</f>
        <v>2.3</v>
      </c>
      <c r="K1384" s="57" t="n">
        <f aca="false">D1384*INDEX(Справочник!$F$5:$F$16,MATCH(C1384,Справочник!$A$5:$A$16,0))</f>
        <v>0.7</v>
      </c>
    </row>
    <row r="1385" customFormat="false" ht="15" hidden="false" customHeight="false" outlineLevel="0" collapsed="false">
      <c r="A1385" s="53" t="n">
        <v>45907</v>
      </c>
      <c r="B1385" s="54" t="s">
        <v>1043</v>
      </c>
      <c r="C1385" s="54" t="s">
        <v>90</v>
      </c>
      <c r="D1385" s="54" t="n">
        <v>1</v>
      </c>
      <c r="E1385" s="55" t="n">
        <v>4.5</v>
      </c>
      <c r="F1385" s="56" t="n">
        <v>0</v>
      </c>
      <c r="G1385" s="57" t="n">
        <f aca="false">D1385*E1385</f>
        <v>4.5</v>
      </c>
      <c r="H1385" s="57" t="n">
        <f aca="false">G1385*(1-F1385)</f>
        <v>4.5</v>
      </c>
      <c r="I1385" s="1" t="n">
        <f aca="false">MONTH(A1385)</f>
        <v>9</v>
      </c>
      <c r="J1385" s="57" t="n">
        <f aca="false">D1385*INDEX(Справочник!$E$5:$E$16,MATCH(C1385,Справочник!$A$5:$A$16,0))</f>
        <v>1.6</v>
      </c>
      <c r="K1385" s="57" t="n">
        <f aca="false">D1385*INDEX(Справочник!$F$5:$F$16,MATCH(C1385,Справочник!$A$5:$A$16,0))</f>
        <v>2.9</v>
      </c>
    </row>
    <row r="1386" customFormat="false" ht="15" hidden="false" customHeight="false" outlineLevel="0" collapsed="false">
      <c r="A1386" s="53" t="n">
        <v>45907</v>
      </c>
      <c r="B1386" s="54" t="s">
        <v>1044</v>
      </c>
      <c r="C1386" s="54" t="s">
        <v>85</v>
      </c>
      <c r="D1386" s="54" t="n">
        <v>1</v>
      </c>
      <c r="E1386" s="55" t="n">
        <v>6.9</v>
      </c>
      <c r="F1386" s="56" t="n">
        <v>0</v>
      </c>
      <c r="G1386" s="57" t="n">
        <f aca="false">D1386*E1386</f>
        <v>6.9</v>
      </c>
      <c r="H1386" s="57" t="n">
        <f aca="false">G1386*(1-F1386)</f>
        <v>6.9</v>
      </c>
      <c r="I1386" s="1" t="n">
        <f aca="false">MONTH(A1386)</f>
        <v>9</v>
      </c>
      <c r="J1386" s="57" t="n">
        <f aca="false">D1386*INDEX(Справочник!$E$5:$E$16,MATCH(C1386,Справочник!$A$5:$A$16,0))</f>
        <v>2.3</v>
      </c>
      <c r="K1386" s="57" t="n">
        <f aca="false">D1386*INDEX(Справочник!$F$5:$F$16,MATCH(C1386,Справочник!$A$5:$A$16,0))</f>
        <v>0.7</v>
      </c>
    </row>
    <row r="1387" customFormat="false" ht="15" hidden="false" customHeight="false" outlineLevel="0" collapsed="false">
      <c r="A1387" s="53" t="n">
        <v>45907</v>
      </c>
      <c r="B1387" s="54" t="s">
        <v>1044</v>
      </c>
      <c r="C1387" s="54" t="s">
        <v>84</v>
      </c>
      <c r="D1387" s="54" t="n">
        <v>1</v>
      </c>
      <c r="E1387" s="55" t="n">
        <v>10.5</v>
      </c>
      <c r="F1387" s="56" t="n">
        <v>0.1</v>
      </c>
      <c r="G1387" s="57" t="n">
        <f aca="false">D1387*E1387</f>
        <v>10.5</v>
      </c>
      <c r="H1387" s="57" t="n">
        <f aca="false">G1387*(1-F1387)</f>
        <v>9.45</v>
      </c>
      <c r="I1387" s="1" t="n">
        <f aca="false">MONTH(A1387)</f>
        <v>9</v>
      </c>
      <c r="J1387" s="57" t="n">
        <f aca="false">D1387*INDEX(Справочник!$E$5:$E$16,MATCH(C1387,Справочник!$A$5:$A$16,0))</f>
        <v>4.7</v>
      </c>
      <c r="K1387" s="57" t="n">
        <f aca="false">D1387*INDEX(Справочник!$F$5:$F$16,MATCH(C1387,Справочник!$A$5:$A$16,0))</f>
        <v>0.9</v>
      </c>
    </row>
    <row r="1388" customFormat="false" ht="15" hidden="false" customHeight="false" outlineLevel="0" collapsed="false">
      <c r="A1388" s="53" t="n">
        <v>45908</v>
      </c>
      <c r="B1388" s="54" t="s">
        <v>1045</v>
      </c>
      <c r="C1388" s="54" t="s">
        <v>80</v>
      </c>
      <c r="D1388" s="54" t="n">
        <v>1</v>
      </c>
      <c r="E1388" s="55" t="n">
        <v>9.9</v>
      </c>
      <c r="F1388" s="56" t="n">
        <v>0</v>
      </c>
      <c r="G1388" s="57" t="n">
        <f aca="false">D1388*E1388</f>
        <v>9.9</v>
      </c>
      <c r="H1388" s="57" t="n">
        <f aca="false">G1388*(1-F1388)</f>
        <v>9.9</v>
      </c>
      <c r="I1388" s="1" t="n">
        <f aca="false">MONTH(A1388)</f>
        <v>9</v>
      </c>
      <c r="J1388" s="57" t="n">
        <f aca="false">D1388*INDEX(Справочник!$E$5:$E$16,MATCH(C1388,Справочник!$A$5:$A$16,0))</f>
        <v>4.2</v>
      </c>
      <c r="K1388" s="57" t="n">
        <f aca="false">D1388*INDEX(Справочник!$F$5:$F$16,MATCH(C1388,Справочник!$A$5:$A$16,0))</f>
        <v>0.9</v>
      </c>
    </row>
    <row r="1389" customFormat="false" ht="15" hidden="false" customHeight="false" outlineLevel="0" collapsed="false">
      <c r="A1389" s="53" t="n">
        <v>45908</v>
      </c>
      <c r="B1389" s="54" t="s">
        <v>1045</v>
      </c>
      <c r="C1389" s="54" t="s">
        <v>83</v>
      </c>
      <c r="D1389" s="54" t="n">
        <v>2</v>
      </c>
      <c r="E1389" s="55" t="n">
        <v>11.5</v>
      </c>
      <c r="F1389" s="56" t="n">
        <v>0</v>
      </c>
      <c r="G1389" s="57" t="n">
        <f aca="false">D1389*E1389</f>
        <v>23</v>
      </c>
      <c r="H1389" s="57" t="n">
        <f aca="false">G1389*(1-F1389)</f>
        <v>23</v>
      </c>
      <c r="I1389" s="1" t="n">
        <f aca="false">MONTH(A1389)</f>
        <v>9</v>
      </c>
      <c r="J1389" s="57" t="n">
        <f aca="false">D1389*INDEX(Справочник!$E$5:$E$16,MATCH(C1389,Справочник!$A$5:$A$16,0))</f>
        <v>10.2</v>
      </c>
      <c r="K1389" s="57" t="n">
        <f aca="false">D1389*INDEX(Справочник!$F$5:$F$16,MATCH(C1389,Справочник!$A$5:$A$16,0))</f>
        <v>1.8</v>
      </c>
    </row>
    <row r="1390" customFormat="false" ht="15" hidden="false" customHeight="false" outlineLevel="0" collapsed="false">
      <c r="A1390" s="53" t="n">
        <v>45908</v>
      </c>
      <c r="B1390" s="54" t="s">
        <v>1046</v>
      </c>
      <c r="C1390" s="54" t="s">
        <v>80</v>
      </c>
      <c r="D1390" s="54" t="n">
        <v>1</v>
      </c>
      <c r="E1390" s="55" t="n">
        <v>9.9</v>
      </c>
      <c r="F1390" s="56" t="n">
        <v>0.1</v>
      </c>
      <c r="G1390" s="57" t="n">
        <f aca="false">D1390*E1390</f>
        <v>9.9</v>
      </c>
      <c r="H1390" s="57" t="n">
        <f aca="false">G1390*(1-F1390)</f>
        <v>8.91</v>
      </c>
      <c r="I1390" s="1" t="n">
        <f aca="false">MONTH(A1390)</f>
        <v>9</v>
      </c>
      <c r="J1390" s="57" t="n">
        <f aca="false">D1390*INDEX(Справочник!$E$5:$E$16,MATCH(C1390,Справочник!$A$5:$A$16,0))</f>
        <v>4.2</v>
      </c>
      <c r="K1390" s="57" t="n">
        <f aca="false">D1390*INDEX(Справочник!$F$5:$F$16,MATCH(C1390,Справочник!$A$5:$A$16,0))</f>
        <v>0.9</v>
      </c>
    </row>
    <row r="1391" customFormat="false" ht="15" hidden="false" customHeight="false" outlineLevel="0" collapsed="false">
      <c r="A1391" s="53" t="n">
        <v>45908</v>
      </c>
      <c r="B1391" s="54" t="s">
        <v>1047</v>
      </c>
      <c r="C1391" s="54" t="s">
        <v>89</v>
      </c>
      <c r="D1391" s="54" t="n">
        <v>1</v>
      </c>
      <c r="E1391" s="55" t="n">
        <v>24</v>
      </c>
      <c r="F1391" s="56" t="n">
        <v>0.1</v>
      </c>
      <c r="G1391" s="57" t="n">
        <f aca="false">D1391*E1391</f>
        <v>24</v>
      </c>
      <c r="H1391" s="57" t="n">
        <f aca="false">G1391*(1-F1391)</f>
        <v>21.6</v>
      </c>
      <c r="I1391" s="1" t="n">
        <f aca="false">MONTH(A1391)</f>
        <v>9</v>
      </c>
      <c r="J1391" s="57" t="n">
        <f aca="false">D1391*INDEX(Справочник!$E$5:$E$16,MATCH(C1391,Справочник!$A$5:$A$16,0))</f>
        <v>13.5</v>
      </c>
      <c r="K1391" s="57" t="n">
        <f aca="false">D1391*INDEX(Справочник!$F$5:$F$16,MATCH(C1391,Справочник!$A$5:$A$16,0))</f>
        <v>3.8</v>
      </c>
    </row>
    <row r="1392" customFormat="false" ht="15" hidden="false" customHeight="false" outlineLevel="0" collapsed="false">
      <c r="A1392" s="53" t="n">
        <v>45908</v>
      </c>
      <c r="B1392" s="54" t="s">
        <v>1048</v>
      </c>
      <c r="C1392" s="54" t="s">
        <v>80</v>
      </c>
      <c r="D1392" s="54" t="n">
        <v>1</v>
      </c>
      <c r="E1392" s="55" t="n">
        <v>9.9</v>
      </c>
      <c r="F1392" s="56" t="n">
        <v>0</v>
      </c>
      <c r="G1392" s="57" t="n">
        <f aca="false">D1392*E1392</f>
        <v>9.9</v>
      </c>
      <c r="H1392" s="57" t="n">
        <f aca="false">G1392*(1-F1392)</f>
        <v>9.9</v>
      </c>
      <c r="I1392" s="1" t="n">
        <f aca="false">MONTH(A1392)</f>
        <v>9</v>
      </c>
      <c r="J1392" s="57" t="n">
        <f aca="false">D1392*INDEX(Справочник!$E$5:$E$16,MATCH(C1392,Справочник!$A$5:$A$16,0))</f>
        <v>4.2</v>
      </c>
      <c r="K1392" s="57" t="n">
        <f aca="false">D1392*INDEX(Справочник!$F$5:$F$16,MATCH(C1392,Справочник!$A$5:$A$16,0))</f>
        <v>0.9</v>
      </c>
    </row>
    <row r="1393" customFormat="false" ht="15" hidden="false" customHeight="false" outlineLevel="0" collapsed="false">
      <c r="A1393" s="53" t="n">
        <v>45908</v>
      </c>
      <c r="B1393" s="54" t="s">
        <v>1048</v>
      </c>
      <c r="C1393" s="54" t="s">
        <v>82</v>
      </c>
      <c r="D1393" s="54" t="n">
        <v>1</v>
      </c>
      <c r="E1393" s="55" t="n">
        <v>32</v>
      </c>
      <c r="F1393" s="56" t="n">
        <v>0</v>
      </c>
      <c r="G1393" s="57" t="n">
        <f aca="false">D1393*E1393</f>
        <v>32</v>
      </c>
      <c r="H1393" s="57" t="n">
        <f aca="false">G1393*(1-F1393)</f>
        <v>32</v>
      </c>
      <c r="I1393" s="1" t="n">
        <f aca="false">MONTH(A1393)</f>
        <v>9</v>
      </c>
      <c r="J1393" s="57" t="n">
        <f aca="false">D1393*INDEX(Справочник!$E$5:$E$16,MATCH(C1393,Справочник!$A$5:$A$16,0))</f>
        <v>16.5</v>
      </c>
      <c r="K1393" s="57" t="n">
        <f aca="false">D1393*INDEX(Справочник!$F$5:$F$16,MATCH(C1393,Справочник!$A$5:$A$16,0))</f>
        <v>2.4</v>
      </c>
    </row>
    <row r="1394" customFormat="false" ht="15" hidden="false" customHeight="false" outlineLevel="0" collapsed="false">
      <c r="A1394" s="53" t="n">
        <v>45908</v>
      </c>
      <c r="B1394" s="54" t="s">
        <v>1049</v>
      </c>
      <c r="C1394" s="54" t="s">
        <v>88</v>
      </c>
      <c r="D1394" s="54" t="n">
        <v>1</v>
      </c>
      <c r="E1394" s="55" t="n">
        <v>39</v>
      </c>
      <c r="F1394" s="56" t="n">
        <v>0.1</v>
      </c>
      <c r="G1394" s="57" t="n">
        <f aca="false">D1394*E1394</f>
        <v>39</v>
      </c>
      <c r="H1394" s="57" t="n">
        <f aca="false">G1394*(1-F1394)</f>
        <v>35.1</v>
      </c>
      <c r="I1394" s="1" t="n">
        <f aca="false">MONTH(A1394)</f>
        <v>9</v>
      </c>
      <c r="J1394" s="57" t="n">
        <f aca="false">D1394*INDEX(Справочник!$E$5:$E$16,MATCH(C1394,Справочник!$A$5:$A$16,0))</f>
        <v>24</v>
      </c>
      <c r="K1394" s="57" t="n">
        <f aca="false">D1394*INDEX(Справочник!$F$5:$F$16,MATCH(C1394,Справочник!$A$5:$A$16,0))</f>
        <v>4.2</v>
      </c>
    </row>
    <row r="1395" customFormat="false" ht="15" hidden="false" customHeight="false" outlineLevel="0" collapsed="false">
      <c r="A1395" s="53" t="n">
        <v>45908</v>
      </c>
      <c r="B1395" s="54" t="s">
        <v>1049</v>
      </c>
      <c r="C1395" s="54" t="s">
        <v>90</v>
      </c>
      <c r="D1395" s="54" t="n">
        <v>3</v>
      </c>
      <c r="E1395" s="55" t="n">
        <v>4.5</v>
      </c>
      <c r="F1395" s="56" t="n">
        <v>0</v>
      </c>
      <c r="G1395" s="57" t="n">
        <f aca="false">D1395*E1395</f>
        <v>13.5</v>
      </c>
      <c r="H1395" s="57" t="n">
        <f aca="false">G1395*(1-F1395)</f>
        <v>13.5</v>
      </c>
      <c r="I1395" s="1" t="n">
        <f aca="false">MONTH(A1395)</f>
        <v>9</v>
      </c>
      <c r="J1395" s="57" t="n">
        <f aca="false">D1395*INDEX(Справочник!$E$5:$E$16,MATCH(C1395,Справочник!$A$5:$A$16,0))</f>
        <v>4.8</v>
      </c>
      <c r="K1395" s="57" t="n">
        <f aca="false">D1395*INDEX(Справочник!$F$5:$F$16,MATCH(C1395,Справочник!$A$5:$A$16,0))</f>
        <v>8.7</v>
      </c>
    </row>
    <row r="1396" customFormat="false" ht="15" hidden="false" customHeight="false" outlineLevel="0" collapsed="false">
      <c r="A1396" s="53" t="n">
        <v>45908</v>
      </c>
      <c r="B1396" s="54" t="s">
        <v>1049</v>
      </c>
      <c r="C1396" s="54" t="s">
        <v>87</v>
      </c>
      <c r="D1396" s="54" t="n">
        <v>2</v>
      </c>
      <c r="E1396" s="55" t="n">
        <v>5.9</v>
      </c>
      <c r="F1396" s="56" t="n">
        <v>0.1</v>
      </c>
      <c r="G1396" s="57" t="n">
        <f aca="false">D1396*E1396</f>
        <v>11.8</v>
      </c>
      <c r="H1396" s="57" t="n">
        <f aca="false">G1396*(1-F1396)</f>
        <v>10.62</v>
      </c>
      <c r="I1396" s="1" t="n">
        <f aca="false">MONTH(A1396)</f>
        <v>9</v>
      </c>
      <c r="J1396" s="57" t="n">
        <f aca="false">D1396*INDEX(Справочник!$E$5:$E$16,MATCH(C1396,Справочник!$A$5:$A$16,0))</f>
        <v>3.8</v>
      </c>
      <c r="K1396" s="57" t="n">
        <f aca="false">D1396*INDEX(Справочник!$F$5:$F$16,MATCH(C1396,Справочник!$A$5:$A$16,0))</f>
        <v>1.4</v>
      </c>
    </row>
    <row r="1397" customFormat="false" ht="15" hidden="false" customHeight="false" outlineLevel="0" collapsed="false">
      <c r="A1397" s="53" t="n">
        <v>45909</v>
      </c>
      <c r="B1397" s="54" t="s">
        <v>1050</v>
      </c>
      <c r="C1397" s="54" t="s">
        <v>84</v>
      </c>
      <c r="D1397" s="54" t="n">
        <v>1</v>
      </c>
      <c r="E1397" s="55" t="n">
        <v>10.5</v>
      </c>
      <c r="F1397" s="56" t="n">
        <v>0</v>
      </c>
      <c r="G1397" s="57" t="n">
        <f aca="false">D1397*E1397</f>
        <v>10.5</v>
      </c>
      <c r="H1397" s="57" t="n">
        <f aca="false">G1397*(1-F1397)</f>
        <v>10.5</v>
      </c>
      <c r="I1397" s="1" t="n">
        <f aca="false">MONTH(A1397)</f>
        <v>9</v>
      </c>
      <c r="J1397" s="57" t="n">
        <f aca="false">D1397*INDEX(Справочник!$E$5:$E$16,MATCH(C1397,Справочник!$A$5:$A$16,0))</f>
        <v>4.7</v>
      </c>
      <c r="K1397" s="57" t="n">
        <f aca="false">D1397*INDEX(Справочник!$F$5:$F$16,MATCH(C1397,Справочник!$A$5:$A$16,0))</f>
        <v>0.9</v>
      </c>
    </row>
    <row r="1398" customFormat="false" ht="15" hidden="false" customHeight="false" outlineLevel="0" collapsed="false">
      <c r="A1398" s="53" t="n">
        <v>45909</v>
      </c>
      <c r="B1398" s="54" t="s">
        <v>1050</v>
      </c>
      <c r="C1398" s="54" t="s">
        <v>80</v>
      </c>
      <c r="D1398" s="54" t="n">
        <v>1</v>
      </c>
      <c r="E1398" s="55" t="n">
        <v>9.9</v>
      </c>
      <c r="F1398" s="56" t="n">
        <v>0</v>
      </c>
      <c r="G1398" s="57" t="n">
        <f aca="false">D1398*E1398</f>
        <v>9.9</v>
      </c>
      <c r="H1398" s="57" t="n">
        <f aca="false">G1398*(1-F1398)</f>
        <v>9.9</v>
      </c>
      <c r="I1398" s="1" t="n">
        <f aca="false">MONTH(A1398)</f>
        <v>9</v>
      </c>
      <c r="J1398" s="57" t="n">
        <f aca="false">D1398*INDEX(Справочник!$E$5:$E$16,MATCH(C1398,Справочник!$A$5:$A$16,0))</f>
        <v>4.2</v>
      </c>
      <c r="K1398" s="57" t="n">
        <f aca="false">D1398*INDEX(Справочник!$F$5:$F$16,MATCH(C1398,Справочник!$A$5:$A$16,0))</f>
        <v>0.9</v>
      </c>
    </row>
    <row r="1399" customFormat="false" ht="15" hidden="false" customHeight="false" outlineLevel="0" collapsed="false">
      <c r="A1399" s="53" t="n">
        <v>45909</v>
      </c>
      <c r="B1399" s="54" t="s">
        <v>1051</v>
      </c>
      <c r="C1399" s="54" t="s">
        <v>88</v>
      </c>
      <c r="D1399" s="54" t="n">
        <v>1</v>
      </c>
      <c r="E1399" s="55" t="n">
        <v>39</v>
      </c>
      <c r="F1399" s="56" t="n">
        <v>0.1</v>
      </c>
      <c r="G1399" s="57" t="n">
        <f aca="false">D1399*E1399</f>
        <v>39</v>
      </c>
      <c r="H1399" s="57" t="n">
        <f aca="false">G1399*(1-F1399)</f>
        <v>35.1</v>
      </c>
      <c r="I1399" s="1" t="n">
        <f aca="false">MONTH(A1399)</f>
        <v>9</v>
      </c>
      <c r="J1399" s="57" t="n">
        <f aca="false">D1399*INDEX(Справочник!$E$5:$E$16,MATCH(C1399,Справочник!$A$5:$A$16,0))</f>
        <v>24</v>
      </c>
      <c r="K1399" s="57" t="n">
        <f aca="false">D1399*INDEX(Справочник!$F$5:$F$16,MATCH(C1399,Справочник!$A$5:$A$16,0))</f>
        <v>4.2</v>
      </c>
    </row>
    <row r="1400" customFormat="false" ht="15" hidden="false" customHeight="false" outlineLevel="0" collapsed="false">
      <c r="A1400" s="53" t="n">
        <v>45909</v>
      </c>
      <c r="B1400" s="54" t="s">
        <v>1052</v>
      </c>
      <c r="C1400" s="54" t="s">
        <v>84</v>
      </c>
      <c r="D1400" s="54" t="n">
        <v>1</v>
      </c>
      <c r="E1400" s="55" t="n">
        <v>10.5</v>
      </c>
      <c r="F1400" s="56" t="n">
        <v>0</v>
      </c>
      <c r="G1400" s="57" t="n">
        <f aca="false">D1400*E1400</f>
        <v>10.5</v>
      </c>
      <c r="H1400" s="57" t="n">
        <f aca="false">G1400*(1-F1400)</f>
        <v>10.5</v>
      </c>
      <c r="I1400" s="1" t="n">
        <f aca="false">MONTH(A1400)</f>
        <v>9</v>
      </c>
      <c r="J1400" s="57" t="n">
        <f aca="false">D1400*INDEX(Справочник!$E$5:$E$16,MATCH(C1400,Справочник!$A$5:$A$16,0))</f>
        <v>4.7</v>
      </c>
      <c r="K1400" s="57" t="n">
        <f aca="false">D1400*INDEX(Справочник!$F$5:$F$16,MATCH(C1400,Справочник!$A$5:$A$16,0))</f>
        <v>0.9</v>
      </c>
    </row>
    <row r="1401" customFormat="false" ht="15" hidden="false" customHeight="false" outlineLevel="0" collapsed="false">
      <c r="A1401" s="53" t="n">
        <v>45909</v>
      </c>
      <c r="B1401" s="54" t="s">
        <v>1053</v>
      </c>
      <c r="C1401" s="54" t="s">
        <v>90</v>
      </c>
      <c r="D1401" s="54" t="n">
        <v>1</v>
      </c>
      <c r="E1401" s="55" t="n">
        <v>4.5</v>
      </c>
      <c r="F1401" s="56" t="n">
        <v>0</v>
      </c>
      <c r="G1401" s="57" t="n">
        <f aca="false">D1401*E1401</f>
        <v>4.5</v>
      </c>
      <c r="H1401" s="57" t="n">
        <f aca="false">G1401*(1-F1401)</f>
        <v>4.5</v>
      </c>
      <c r="I1401" s="1" t="n">
        <f aca="false">MONTH(A1401)</f>
        <v>9</v>
      </c>
      <c r="J1401" s="57" t="n">
        <f aca="false">D1401*INDEX(Справочник!$E$5:$E$16,MATCH(C1401,Справочник!$A$5:$A$16,0))</f>
        <v>1.6</v>
      </c>
      <c r="K1401" s="57" t="n">
        <f aca="false">D1401*INDEX(Справочник!$F$5:$F$16,MATCH(C1401,Справочник!$A$5:$A$16,0))</f>
        <v>2.9</v>
      </c>
    </row>
    <row r="1402" customFormat="false" ht="15" hidden="false" customHeight="false" outlineLevel="0" collapsed="false">
      <c r="A1402" s="53" t="n">
        <v>45909</v>
      </c>
      <c r="B1402" s="54" t="s">
        <v>1054</v>
      </c>
      <c r="C1402" s="54" t="s">
        <v>91</v>
      </c>
      <c r="D1402" s="54" t="n">
        <v>1</v>
      </c>
      <c r="E1402" s="55" t="n">
        <v>28</v>
      </c>
      <c r="F1402" s="56" t="n">
        <v>0.2</v>
      </c>
      <c r="G1402" s="57" t="n">
        <f aca="false">D1402*E1402</f>
        <v>28</v>
      </c>
      <c r="H1402" s="57" t="n">
        <f aca="false">G1402*(1-F1402)</f>
        <v>22.4</v>
      </c>
      <c r="I1402" s="1" t="n">
        <f aca="false">MONTH(A1402)</f>
        <v>9</v>
      </c>
      <c r="J1402" s="57" t="n">
        <f aca="false">D1402*INDEX(Справочник!$E$5:$E$16,MATCH(C1402,Справочник!$A$5:$A$16,0))</f>
        <v>17.4</v>
      </c>
      <c r="K1402" s="57" t="n">
        <f aca="false">D1402*INDEX(Справочник!$F$5:$F$16,MATCH(C1402,Справочник!$A$5:$A$16,0))</f>
        <v>7.9</v>
      </c>
    </row>
    <row r="1403" customFormat="false" ht="15" hidden="false" customHeight="false" outlineLevel="0" collapsed="false">
      <c r="A1403" s="53" t="n">
        <v>45909</v>
      </c>
      <c r="B1403" s="54" t="s">
        <v>1055</v>
      </c>
      <c r="C1403" s="54" t="s">
        <v>80</v>
      </c>
      <c r="D1403" s="54" t="n">
        <v>1</v>
      </c>
      <c r="E1403" s="55" t="n">
        <v>9.9</v>
      </c>
      <c r="F1403" s="56" t="n">
        <v>0</v>
      </c>
      <c r="G1403" s="57" t="n">
        <f aca="false">D1403*E1403</f>
        <v>9.9</v>
      </c>
      <c r="H1403" s="57" t="n">
        <f aca="false">G1403*(1-F1403)</f>
        <v>9.9</v>
      </c>
      <c r="I1403" s="1" t="n">
        <f aca="false">MONTH(A1403)</f>
        <v>9</v>
      </c>
      <c r="J1403" s="57" t="n">
        <f aca="false">D1403*INDEX(Справочник!$E$5:$E$16,MATCH(C1403,Справочник!$A$5:$A$16,0))</f>
        <v>4.2</v>
      </c>
      <c r="K1403" s="57" t="n">
        <f aca="false">D1403*INDEX(Справочник!$F$5:$F$16,MATCH(C1403,Справочник!$A$5:$A$16,0))</f>
        <v>0.9</v>
      </c>
    </row>
    <row r="1404" customFormat="false" ht="15" hidden="false" customHeight="false" outlineLevel="0" collapsed="false">
      <c r="A1404" s="53" t="n">
        <v>45910</v>
      </c>
      <c r="B1404" s="54" t="s">
        <v>1056</v>
      </c>
      <c r="C1404" s="54" t="s">
        <v>84</v>
      </c>
      <c r="D1404" s="54" t="n">
        <v>1</v>
      </c>
      <c r="E1404" s="55" t="n">
        <v>10.5</v>
      </c>
      <c r="F1404" s="56" t="n">
        <v>0.1</v>
      </c>
      <c r="G1404" s="57" t="n">
        <f aca="false">D1404*E1404</f>
        <v>10.5</v>
      </c>
      <c r="H1404" s="57" t="n">
        <f aca="false">G1404*(1-F1404)</f>
        <v>9.45</v>
      </c>
      <c r="I1404" s="1" t="n">
        <f aca="false">MONTH(A1404)</f>
        <v>9</v>
      </c>
      <c r="J1404" s="57" t="n">
        <f aca="false">D1404*INDEX(Справочник!$E$5:$E$16,MATCH(C1404,Справочник!$A$5:$A$16,0))</f>
        <v>4.7</v>
      </c>
      <c r="K1404" s="57" t="n">
        <f aca="false">D1404*INDEX(Справочник!$F$5:$F$16,MATCH(C1404,Справочник!$A$5:$A$16,0))</f>
        <v>0.9</v>
      </c>
    </row>
    <row r="1405" customFormat="false" ht="15" hidden="false" customHeight="false" outlineLevel="0" collapsed="false">
      <c r="A1405" s="53" t="n">
        <v>45911</v>
      </c>
      <c r="B1405" s="54" t="s">
        <v>1057</v>
      </c>
      <c r="C1405" s="54" t="s">
        <v>85</v>
      </c>
      <c r="D1405" s="54" t="n">
        <v>1</v>
      </c>
      <c r="E1405" s="55" t="n">
        <v>6.9</v>
      </c>
      <c r="F1405" s="56" t="n">
        <v>0</v>
      </c>
      <c r="G1405" s="57" t="n">
        <f aca="false">D1405*E1405</f>
        <v>6.9</v>
      </c>
      <c r="H1405" s="57" t="n">
        <f aca="false">G1405*(1-F1405)</f>
        <v>6.9</v>
      </c>
      <c r="I1405" s="1" t="n">
        <f aca="false">MONTH(A1405)</f>
        <v>9</v>
      </c>
      <c r="J1405" s="57" t="n">
        <f aca="false">D1405*INDEX(Справочник!$E$5:$E$16,MATCH(C1405,Справочник!$A$5:$A$16,0))</f>
        <v>2.3</v>
      </c>
      <c r="K1405" s="57" t="n">
        <f aca="false">D1405*INDEX(Справочник!$F$5:$F$16,MATCH(C1405,Справочник!$A$5:$A$16,0))</f>
        <v>0.7</v>
      </c>
    </row>
    <row r="1406" customFormat="false" ht="15" hidden="false" customHeight="false" outlineLevel="0" collapsed="false">
      <c r="A1406" s="53" t="n">
        <v>45911</v>
      </c>
      <c r="B1406" s="54" t="s">
        <v>1058</v>
      </c>
      <c r="C1406" s="54" t="s">
        <v>86</v>
      </c>
      <c r="D1406" s="54" t="n">
        <v>1</v>
      </c>
      <c r="E1406" s="55" t="n">
        <v>7.5</v>
      </c>
      <c r="F1406" s="56" t="n">
        <v>0</v>
      </c>
      <c r="G1406" s="57" t="n">
        <f aca="false">D1406*E1406</f>
        <v>7.5</v>
      </c>
      <c r="H1406" s="57" t="n">
        <f aca="false">G1406*(1-F1406)</f>
        <v>7.5</v>
      </c>
      <c r="I1406" s="1" t="n">
        <f aca="false">MONTH(A1406)</f>
        <v>9</v>
      </c>
      <c r="J1406" s="57" t="n">
        <f aca="false">D1406*INDEX(Справочник!$E$5:$E$16,MATCH(C1406,Справочник!$A$5:$A$16,0))</f>
        <v>2.6</v>
      </c>
      <c r="K1406" s="57" t="n">
        <f aca="false">D1406*INDEX(Справочник!$F$5:$F$16,MATCH(C1406,Справочник!$A$5:$A$16,0))</f>
        <v>0.7</v>
      </c>
    </row>
    <row r="1407" customFormat="false" ht="15" hidden="false" customHeight="false" outlineLevel="0" collapsed="false">
      <c r="A1407" s="53" t="n">
        <v>45911</v>
      </c>
      <c r="B1407" s="54" t="s">
        <v>1059</v>
      </c>
      <c r="C1407" s="54" t="s">
        <v>87</v>
      </c>
      <c r="D1407" s="54" t="n">
        <v>2</v>
      </c>
      <c r="E1407" s="55" t="n">
        <v>5.9</v>
      </c>
      <c r="F1407" s="56" t="n">
        <v>0.1</v>
      </c>
      <c r="G1407" s="57" t="n">
        <f aca="false">D1407*E1407</f>
        <v>11.8</v>
      </c>
      <c r="H1407" s="57" t="n">
        <f aca="false">G1407*(1-F1407)</f>
        <v>10.62</v>
      </c>
      <c r="I1407" s="1" t="n">
        <f aca="false">MONTH(A1407)</f>
        <v>9</v>
      </c>
      <c r="J1407" s="57" t="n">
        <f aca="false">D1407*INDEX(Справочник!$E$5:$E$16,MATCH(C1407,Справочник!$A$5:$A$16,0))</f>
        <v>3.8</v>
      </c>
      <c r="K1407" s="57" t="n">
        <f aca="false">D1407*INDEX(Справочник!$F$5:$F$16,MATCH(C1407,Справочник!$A$5:$A$16,0))</f>
        <v>1.4</v>
      </c>
    </row>
    <row r="1408" customFormat="false" ht="15" hidden="false" customHeight="false" outlineLevel="0" collapsed="false">
      <c r="A1408" s="53" t="n">
        <v>45911</v>
      </c>
      <c r="B1408" s="54" t="s">
        <v>1060</v>
      </c>
      <c r="C1408" s="54" t="s">
        <v>88</v>
      </c>
      <c r="D1408" s="54" t="n">
        <v>1</v>
      </c>
      <c r="E1408" s="55" t="n">
        <v>39</v>
      </c>
      <c r="F1408" s="56" t="n">
        <v>0</v>
      </c>
      <c r="G1408" s="57" t="n">
        <f aca="false">D1408*E1408</f>
        <v>39</v>
      </c>
      <c r="H1408" s="57" t="n">
        <f aca="false">G1408*(1-F1408)</f>
        <v>39</v>
      </c>
      <c r="I1408" s="1" t="n">
        <f aca="false">MONTH(A1408)</f>
        <v>9</v>
      </c>
      <c r="J1408" s="57" t="n">
        <f aca="false">D1408*INDEX(Справочник!$E$5:$E$16,MATCH(C1408,Справочник!$A$5:$A$16,0))</f>
        <v>24</v>
      </c>
      <c r="K1408" s="57" t="n">
        <f aca="false">D1408*INDEX(Справочник!$F$5:$F$16,MATCH(C1408,Справочник!$A$5:$A$16,0))</f>
        <v>4.2</v>
      </c>
    </row>
    <row r="1409" customFormat="false" ht="15" hidden="false" customHeight="false" outlineLevel="0" collapsed="false">
      <c r="A1409" s="53" t="n">
        <v>45911</v>
      </c>
      <c r="B1409" s="54" t="s">
        <v>1061</v>
      </c>
      <c r="C1409" s="54" t="s">
        <v>85</v>
      </c>
      <c r="D1409" s="54" t="n">
        <v>1</v>
      </c>
      <c r="E1409" s="55" t="n">
        <v>6.9</v>
      </c>
      <c r="F1409" s="56" t="n">
        <v>0</v>
      </c>
      <c r="G1409" s="57" t="n">
        <f aca="false">D1409*E1409</f>
        <v>6.9</v>
      </c>
      <c r="H1409" s="57" t="n">
        <f aca="false">G1409*(1-F1409)</f>
        <v>6.9</v>
      </c>
      <c r="I1409" s="1" t="n">
        <f aca="false">MONTH(A1409)</f>
        <v>9</v>
      </c>
      <c r="J1409" s="57" t="n">
        <f aca="false">D1409*INDEX(Справочник!$E$5:$E$16,MATCH(C1409,Справочник!$A$5:$A$16,0))</f>
        <v>2.3</v>
      </c>
      <c r="K1409" s="57" t="n">
        <f aca="false">D1409*INDEX(Справочник!$F$5:$F$16,MATCH(C1409,Справочник!$A$5:$A$16,0))</f>
        <v>0.7</v>
      </c>
    </row>
    <row r="1410" customFormat="false" ht="15" hidden="false" customHeight="false" outlineLevel="0" collapsed="false">
      <c r="A1410" s="53" t="n">
        <v>45911</v>
      </c>
      <c r="B1410" s="54" t="s">
        <v>1062</v>
      </c>
      <c r="C1410" s="54" t="s">
        <v>89</v>
      </c>
      <c r="D1410" s="54" t="n">
        <v>1</v>
      </c>
      <c r="E1410" s="55" t="n">
        <v>24</v>
      </c>
      <c r="F1410" s="56" t="n">
        <v>0</v>
      </c>
      <c r="G1410" s="57" t="n">
        <f aca="false">D1410*E1410</f>
        <v>24</v>
      </c>
      <c r="H1410" s="57" t="n">
        <f aca="false">G1410*(1-F1410)</f>
        <v>24</v>
      </c>
      <c r="I1410" s="1" t="n">
        <f aca="false">MONTH(A1410)</f>
        <v>9</v>
      </c>
      <c r="J1410" s="57" t="n">
        <f aca="false">D1410*INDEX(Справочник!$E$5:$E$16,MATCH(C1410,Справочник!$A$5:$A$16,0))</f>
        <v>13.5</v>
      </c>
      <c r="K1410" s="57" t="n">
        <f aca="false">D1410*INDEX(Справочник!$F$5:$F$16,MATCH(C1410,Справочник!$A$5:$A$16,0))</f>
        <v>3.8</v>
      </c>
    </row>
    <row r="1411" customFormat="false" ht="15" hidden="false" customHeight="false" outlineLevel="0" collapsed="false">
      <c r="A1411" s="53" t="n">
        <v>45911</v>
      </c>
      <c r="B1411" s="54" t="s">
        <v>1062</v>
      </c>
      <c r="C1411" s="54" t="s">
        <v>90</v>
      </c>
      <c r="D1411" s="54" t="n">
        <v>2</v>
      </c>
      <c r="E1411" s="55" t="n">
        <v>4.5</v>
      </c>
      <c r="F1411" s="56" t="n">
        <v>0</v>
      </c>
      <c r="G1411" s="57" t="n">
        <f aca="false">D1411*E1411</f>
        <v>9</v>
      </c>
      <c r="H1411" s="57" t="n">
        <f aca="false">G1411*(1-F1411)</f>
        <v>9</v>
      </c>
      <c r="I1411" s="1" t="n">
        <f aca="false">MONTH(A1411)</f>
        <v>9</v>
      </c>
      <c r="J1411" s="57" t="n">
        <f aca="false">D1411*INDEX(Справочник!$E$5:$E$16,MATCH(C1411,Справочник!$A$5:$A$16,0))</f>
        <v>3.2</v>
      </c>
      <c r="K1411" s="57" t="n">
        <f aca="false">D1411*INDEX(Справочник!$F$5:$F$16,MATCH(C1411,Справочник!$A$5:$A$16,0))</f>
        <v>5.8</v>
      </c>
    </row>
    <row r="1412" customFormat="false" ht="15" hidden="false" customHeight="false" outlineLevel="0" collapsed="false">
      <c r="A1412" s="53" t="n">
        <v>45911</v>
      </c>
      <c r="B1412" s="54" t="s">
        <v>1063</v>
      </c>
      <c r="C1412" s="54" t="s">
        <v>80</v>
      </c>
      <c r="D1412" s="54" t="n">
        <v>1</v>
      </c>
      <c r="E1412" s="55" t="n">
        <v>9.9</v>
      </c>
      <c r="F1412" s="56" t="n">
        <v>0</v>
      </c>
      <c r="G1412" s="57" t="n">
        <f aca="false">D1412*E1412</f>
        <v>9.9</v>
      </c>
      <c r="H1412" s="57" t="n">
        <f aca="false">G1412*(1-F1412)</f>
        <v>9.9</v>
      </c>
      <c r="I1412" s="1" t="n">
        <f aca="false">MONTH(A1412)</f>
        <v>9</v>
      </c>
      <c r="J1412" s="57" t="n">
        <f aca="false">D1412*INDEX(Справочник!$E$5:$E$16,MATCH(C1412,Справочник!$A$5:$A$16,0))</f>
        <v>4.2</v>
      </c>
      <c r="K1412" s="57" t="n">
        <f aca="false">D1412*INDEX(Справочник!$F$5:$F$16,MATCH(C1412,Справочник!$A$5:$A$16,0))</f>
        <v>0.9</v>
      </c>
    </row>
    <row r="1413" customFormat="false" ht="15" hidden="false" customHeight="false" outlineLevel="0" collapsed="false">
      <c r="A1413" s="53" t="n">
        <v>45911</v>
      </c>
      <c r="B1413" s="54" t="s">
        <v>1063</v>
      </c>
      <c r="C1413" s="54" t="s">
        <v>83</v>
      </c>
      <c r="D1413" s="54" t="n">
        <v>1</v>
      </c>
      <c r="E1413" s="55" t="n">
        <v>11.5</v>
      </c>
      <c r="F1413" s="56" t="n">
        <v>0.1</v>
      </c>
      <c r="G1413" s="57" t="n">
        <f aca="false">D1413*E1413</f>
        <v>11.5</v>
      </c>
      <c r="H1413" s="57" t="n">
        <f aca="false">G1413*(1-F1413)</f>
        <v>10.35</v>
      </c>
      <c r="I1413" s="1" t="n">
        <f aca="false">MONTH(A1413)</f>
        <v>9</v>
      </c>
      <c r="J1413" s="57" t="n">
        <f aca="false">D1413*INDEX(Справочник!$E$5:$E$16,MATCH(C1413,Справочник!$A$5:$A$16,0))</f>
        <v>5.1</v>
      </c>
      <c r="K1413" s="57" t="n">
        <f aca="false">D1413*INDEX(Справочник!$F$5:$F$16,MATCH(C1413,Справочник!$A$5:$A$16,0))</f>
        <v>0.9</v>
      </c>
    </row>
    <row r="1414" customFormat="false" ht="15" hidden="false" customHeight="false" outlineLevel="0" collapsed="false">
      <c r="A1414" s="53" t="n">
        <v>45911</v>
      </c>
      <c r="B1414" s="54" t="s">
        <v>1064</v>
      </c>
      <c r="C1414" s="54" t="s">
        <v>91</v>
      </c>
      <c r="D1414" s="54" t="n">
        <v>1</v>
      </c>
      <c r="E1414" s="55" t="n">
        <v>28</v>
      </c>
      <c r="F1414" s="56" t="n">
        <v>0.2</v>
      </c>
      <c r="G1414" s="57" t="n">
        <f aca="false">D1414*E1414</f>
        <v>28</v>
      </c>
      <c r="H1414" s="57" t="n">
        <f aca="false">G1414*(1-F1414)</f>
        <v>22.4</v>
      </c>
      <c r="I1414" s="1" t="n">
        <f aca="false">MONTH(A1414)</f>
        <v>9</v>
      </c>
      <c r="J1414" s="57" t="n">
        <f aca="false">D1414*INDEX(Справочник!$E$5:$E$16,MATCH(C1414,Справочник!$A$5:$A$16,0))</f>
        <v>17.4</v>
      </c>
      <c r="K1414" s="57" t="n">
        <f aca="false">D1414*INDEX(Справочник!$F$5:$F$16,MATCH(C1414,Справочник!$A$5:$A$16,0))</f>
        <v>7.9</v>
      </c>
    </row>
    <row r="1415" customFormat="false" ht="15" hidden="false" customHeight="false" outlineLevel="0" collapsed="false">
      <c r="A1415" s="53" t="n">
        <v>45911</v>
      </c>
      <c r="B1415" s="54" t="s">
        <v>1064</v>
      </c>
      <c r="C1415" s="54" t="s">
        <v>83</v>
      </c>
      <c r="D1415" s="54" t="n">
        <v>1</v>
      </c>
      <c r="E1415" s="55" t="n">
        <v>11.5</v>
      </c>
      <c r="F1415" s="56" t="n">
        <v>0</v>
      </c>
      <c r="G1415" s="57" t="n">
        <f aca="false">D1415*E1415</f>
        <v>11.5</v>
      </c>
      <c r="H1415" s="57" t="n">
        <f aca="false">G1415*(1-F1415)</f>
        <v>11.5</v>
      </c>
      <c r="I1415" s="1" t="n">
        <f aca="false">MONTH(A1415)</f>
        <v>9</v>
      </c>
      <c r="J1415" s="57" t="n">
        <f aca="false">D1415*INDEX(Справочник!$E$5:$E$16,MATCH(C1415,Справочник!$A$5:$A$16,0))</f>
        <v>5.1</v>
      </c>
      <c r="K1415" s="57" t="n">
        <f aca="false">D1415*INDEX(Справочник!$F$5:$F$16,MATCH(C1415,Справочник!$A$5:$A$16,0))</f>
        <v>0.9</v>
      </c>
    </row>
    <row r="1416" customFormat="false" ht="15" hidden="false" customHeight="false" outlineLevel="0" collapsed="false">
      <c r="A1416" s="53" t="n">
        <v>45911</v>
      </c>
      <c r="B1416" s="54" t="s">
        <v>1065</v>
      </c>
      <c r="C1416" s="54" t="s">
        <v>87</v>
      </c>
      <c r="D1416" s="54" t="n">
        <v>1</v>
      </c>
      <c r="E1416" s="55" t="n">
        <v>5.9</v>
      </c>
      <c r="F1416" s="56" t="n">
        <v>0</v>
      </c>
      <c r="G1416" s="57" t="n">
        <f aca="false">D1416*E1416</f>
        <v>5.9</v>
      </c>
      <c r="H1416" s="57" t="n">
        <f aca="false">G1416*(1-F1416)</f>
        <v>5.9</v>
      </c>
      <c r="I1416" s="1" t="n">
        <f aca="false">MONTH(A1416)</f>
        <v>9</v>
      </c>
      <c r="J1416" s="57" t="n">
        <f aca="false">D1416*INDEX(Справочник!$E$5:$E$16,MATCH(C1416,Справочник!$A$5:$A$16,0))</f>
        <v>1.9</v>
      </c>
      <c r="K1416" s="57" t="n">
        <f aca="false">D1416*INDEX(Справочник!$F$5:$F$16,MATCH(C1416,Справочник!$A$5:$A$16,0))</f>
        <v>0.7</v>
      </c>
    </row>
    <row r="1417" customFormat="false" ht="15" hidden="false" customHeight="false" outlineLevel="0" collapsed="false">
      <c r="A1417" s="53" t="n">
        <v>45911</v>
      </c>
      <c r="B1417" s="54" t="s">
        <v>1065</v>
      </c>
      <c r="C1417" s="54" t="s">
        <v>83</v>
      </c>
      <c r="D1417" s="54" t="n">
        <v>2</v>
      </c>
      <c r="E1417" s="55" t="n">
        <v>11.5</v>
      </c>
      <c r="F1417" s="56" t="n">
        <v>0</v>
      </c>
      <c r="G1417" s="57" t="n">
        <f aca="false">D1417*E1417</f>
        <v>23</v>
      </c>
      <c r="H1417" s="57" t="n">
        <f aca="false">G1417*(1-F1417)</f>
        <v>23</v>
      </c>
      <c r="I1417" s="1" t="n">
        <f aca="false">MONTH(A1417)</f>
        <v>9</v>
      </c>
      <c r="J1417" s="57" t="n">
        <f aca="false">D1417*INDEX(Справочник!$E$5:$E$16,MATCH(C1417,Справочник!$A$5:$A$16,0))</f>
        <v>10.2</v>
      </c>
      <c r="K1417" s="57" t="n">
        <f aca="false">D1417*INDEX(Справочник!$F$5:$F$16,MATCH(C1417,Справочник!$A$5:$A$16,0))</f>
        <v>1.8</v>
      </c>
    </row>
    <row r="1418" customFormat="false" ht="15" hidden="false" customHeight="false" outlineLevel="0" collapsed="false">
      <c r="A1418" s="53" t="n">
        <v>45911</v>
      </c>
      <c r="B1418" s="54" t="s">
        <v>1066</v>
      </c>
      <c r="C1418" s="54" t="s">
        <v>80</v>
      </c>
      <c r="D1418" s="54" t="n">
        <v>1</v>
      </c>
      <c r="E1418" s="55" t="n">
        <v>9.9</v>
      </c>
      <c r="F1418" s="56" t="n">
        <v>0</v>
      </c>
      <c r="G1418" s="57" t="n">
        <f aca="false">D1418*E1418</f>
        <v>9.9</v>
      </c>
      <c r="H1418" s="57" t="n">
        <f aca="false">G1418*(1-F1418)</f>
        <v>9.9</v>
      </c>
      <c r="I1418" s="1" t="n">
        <f aca="false">MONTH(A1418)</f>
        <v>9</v>
      </c>
      <c r="J1418" s="57" t="n">
        <f aca="false">D1418*INDEX(Справочник!$E$5:$E$16,MATCH(C1418,Справочник!$A$5:$A$16,0))</f>
        <v>4.2</v>
      </c>
      <c r="K1418" s="57" t="n">
        <f aca="false">D1418*INDEX(Справочник!$F$5:$F$16,MATCH(C1418,Справочник!$A$5:$A$16,0))</f>
        <v>0.9</v>
      </c>
    </row>
    <row r="1419" customFormat="false" ht="15" hidden="false" customHeight="false" outlineLevel="0" collapsed="false">
      <c r="A1419" s="53" t="n">
        <v>45911</v>
      </c>
      <c r="B1419" s="54" t="s">
        <v>1066</v>
      </c>
      <c r="C1419" s="54" t="s">
        <v>81</v>
      </c>
      <c r="D1419" s="54" t="n">
        <v>1</v>
      </c>
      <c r="E1419" s="55" t="n">
        <v>29.9</v>
      </c>
      <c r="F1419" s="56" t="n">
        <v>0</v>
      </c>
      <c r="G1419" s="57" t="n">
        <f aca="false">D1419*E1419</f>
        <v>29.9</v>
      </c>
      <c r="H1419" s="57" t="n">
        <f aca="false">G1419*(1-F1419)</f>
        <v>29.9</v>
      </c>
      <c r="I1419" s="1" t="n">
        <f aca="false">MONTH(A1419)</f>
        <v>9</v>
      </c>
      <c r="J1419" s="57" t="n">
        <f aca="false">D1419*INDEX(Справочник!$E$5:$E$16,MATCH(C1419,Справочник!$A$5:$A$16,0))</f>
        <v>14.8</v>
      </c>
      <c r="K1419" s="57" t="n">
        <f aca="false">D1419*INDEX(Справочник!$F$5:$F$16,MATCH(C1419,Справочник!$A$5:$A$16,0))</f>
        <v>2.4</v>
      </c>
    </row>
    <row r="1420" customFormat="false" ht="15" hidden="false" customHeight="false" outlineLevel="0" collapsed="false">
      <c r="A1420" s="53" t="n">
        <v>45911</v>
      </c>
      <c r="B1420" s="54" t="s">
        <v>1066</v>
      </c>
      <c r="C1420" s="54" t="s">
        <v>83</v>
      </c>
      <c r="D1420" s="54" t="n">
        <v>1</v>
      </c>
      <c r="E1420" s="55" t="n">
        <v>11.5</v>
      </c>
      <c r="F1420" s="56" t="n">
        <v>0</v>
      </c>
      <c r="G1420" s="57" t="n">
        <f aca="false">D1420*E1420</f>
        <v>11.5</v>
      </c>
      <c r="H1420" s="57" t="n">
        <f aca="false">G1420*(1-F1420)</f>
        <v>11.5</v>
      </c>
      <c r="I1420" s="1" t="n">
        <f aca="false">MONTH(A1420)</f>
        <v>9</v>
      </c>
      <c r="J1420" s="57" t="n">
        <f aca="false">D1420*INDEX(Справочник!$E$5:$E$16,MATCH(C1420,Справочник!$A$5:$A$16,0))</f>
        <v>5.1</v>
      </c>
      <c r="K1420" s="57" t="n">
        <f aca="false">D1420*INDEX(Справочник!$F$5:$F$16,MATCH(C1420,Справочник!$A$5:$A$16,0))</f>
        <v>0.9</v>
      </c>
    </row>
    <row r="1421" customFormat="false" ht="15" hidden="false" customHeight="false" outlineLevel="0" collapsed="false">
      <c r="A1421" s="53" t="n">
        <v>45911</v>
      </c>
      <c r="B1421" s="54" t="s">
        <v>1067</v>
      </c>
      <c r="C1421" s="54" t="s">
        <v>82</v>
      </c>
      <c r="D1421" s="54" t="n">
        <v>2</v>
      </c>
      <c r="E1421" s="55" t="n">
        <v>32</v>
      </c>
      <c r="F1421" s="56" t="n">
        <v>0</v>
      </c>
      <c r="G1421" s="57" t="n">
        <f aca="false">D1421*E1421</f>
        <v>64</v>
      </c>
      <c r="H1421" s="57" t="n">
        <f aca="false">G1421*(1-F1421)</f>
        <v>64</v>
      </c>
      <c r="I1421" s="1" t="n">
        <f aca="false">MONTH(A1421)</f>
        <v>9</v>
      </c>
      <c r="J1421" s="57" t="n">
        <f aca="false">D1421*INDEX(Справочник!$E$5:$E$16,MATCH(C1421,Справочник!$A$5:$A$16,0))</f>
        <v>33</v>
      </c>
      <c r="K1421" s="57" t="n">
        <f aca="false">D1421*INDEX(Справочник!$F$5:$F$16,MATCH(C1421,Справочник!$A$5:$A$16,0))</f>
        <v>4.8</v>
      </c>
    </row>
    <row r="1422" customFormat="false" ht="15" hidden="false" customHeight="false" outlineLevel="0" collapsed="false">
      <c r="A1422" s="53" t="n">
        <v>45912</v>
      </c>
      <c r="B1422" s="54" t="s">
        <v>1068</v>
      </c>
      <c r="C1422" s="54" t="s">
        <v>80</v>
      </c>
      <c r="D1422" s="54" t="n">
        <v>1</v>
      </c>
      <c r="E1422" s="55" t="n">
        <v>9.9</v>
      </c>
      <c r="F1422" s="56" t="n">
        <v>0</v>
      </c>
      <c r="G1422" s="57" t="n">
        <f aca="false">D1422*E1422</f>
        <v>9.9</v>
      </c>
      <c r="H1422" s="57" t="n">
        <f aca="false">G1422*(1-F1422)</f>
        <v>9.9</v>
      </c>
      <c r="I1422" s="1" t="n">
        <f aca="false">MONTH(A1422)</f>
        <v>9</v>
      </c>
      <c r="J1422" s="57" t="n">
        <f aca="false">D1422*INDEX(Справочник!$E$5:$E$16,MATCH(C1422,Справочник!$A$5:$A$16,0))</f>
        <v>4.2</v>
      </c>
      <c r="K1422" s="57" t="n">
        <f aca="false">D1422*INDEX(Справочник!$F$5:$F$16,MATCH(C1422,Справочник!$A$5:$A$16,0))</f>
        <v>0.9</v>
      </c>
    </row>
    <row r="1423" customFormat="false" ht="15" hidden="false" customHeight="false" outlineLevel="0" collapsed="false">
      <c r="A1423" s="53" t="n">
        <v>45912</v>
      </c>
      <c r="B1423" s="54" t="s">
        <v>1068</v>
      </c>
      <c r="C1423" s="54" t="s">
        <v>81</v>
      </c>
      <c r="D1423" s="54" t="n">
        <v>1</v>
      </c>
      <c r="E1423" s="55" t="n">
        <v>29.9</v>
      </c>
      <c r="F1423" s="56" t="n">
        <v>0.1</v>
      </c>
      <c r="G1423" s="57" t="n">
        <f aca="false">D1423*E1423</f>
        <v>29.9</v>
      </c>
      <c r="H1423" s="57" t="n">
        <f aca="false">G1423*(1-F1423)</f>
        <v>26.91</v>
      </c>
      <c r="I1423" s="1" t="n">
        <f aca="false">MONTH(A1423)</f>
        <v>9</v>
      </c>
      <c r="J1423" s="57" t="n">
        <f aca="false">D1423*INDEX(Справочник!$E$5:$E$16,MATCH(C1423,Справочник!$A$5:$A$16,0))</f>
        <v>14.8</v>
      </c>
      <c r="K1423" s="57" t="n">
        <f aca="false">D1423*INDEX(Справочник!$F$5:$F$16,MATCH(C1423,Справочник!$A$5:$A$16,0))</f>
        <v>2.4</v>
      </c>
    </row>
    <row r="1424" customFormat="false" ht="15" hidden="false" customHeight="false" outlineLevel="0" collapsed="false">
      <c r="A1424" s="53" t="n">
        <v>45912</v>
      </c>
      <c r="B1424" s="54" t="s">
        <v>1069</v>
      </c>
      <c r="C1424" s="54" t="s">
        <v>83</v>
      </c>
      <c r="D1424" s="54" t="n">
        <v>1</v>
      </c>
      <c r="E1424" s="55" t="n">
        <v>11.5</v>
      </c>
      <c r="F1424" s="56" t="n">
        <v>0.1</v>
      </c>
      <c r="G1424" s="57" t="n">
        <f aca="false">D1424*E1424</f>
        <v>11.5</v>
      </c>
      <c r="H1424" s="57" t="n">
        <f aca="false">G1424*(1-F1424)</f>
        <v>10.35</v>
      </c>
      <c r="I1424" s="1" t="n">
        <f aca="false">MONTH(A1424)</f>
        <v>9</v>
      </c>
      <c r="J1424" s="57" t="n">
        <f aca="false">D1424*INDEX(Справочник!$E$5:$E$16,MATCH(C1424,Справочник!$A$5:$A$16,0))</f>
        <v>5.1</v>
      </c>
      <c r="K1424" s="57" t="n">
        <f aca="false">D1424*INDEX(Справочник!$F$5:$F$16,MATCH(C1424,Справочник!$A$5:$A$16,0))</f>
        <v>0.9</v>
      </c>
    </row>
    <row r="1425" customFormat="false" ht="15" hidden="false" customHeight="false" outlineLevel="0" collapsed="false">
      <c r="A1425" s="53" t="n">
        <v>45912</v>
      </c>
      <c r="B1425" s="54" t="s">
        <v>1070</v>
      </c>
      <c r="C1425" s="54" t="s">
        <v>87</v>
      </c>
      <c r="D1425" s="54" t="n">
        <v>1</v>
      </c>
      <c r="E1425" s="55" t="n">
        <v>5.9</v>
      </c>
      <c r="F1425" s="56" t="n">
        <v>0.1</v>
      </c>
      <c r="G1425" s="57" t="n">
        <f aca="false">D1425*E1425</f>
        <v>5.9</v>
      </c>
      <c r="H1425" s="57" t="n">
        <f aca="false">G1425*(1-F1425)</f>
        <v>5.31</v>
      </c>
      <c r="I1425" s="1" t="n">
        <f aca="false">MONTH(A1425)</f>
        <v>9</v>
      </c>
      <c r="J1425" s="57" t="n">
        <f aca="false">D1425*INDEX(Справочник!$E$5:$E$16,MATCH(C1425,Справочник!$A$5:$A$16,0))</f>
        <v>1.9</v>
      </c>
      <c r="K1425" s="57" t="n">
        <f aca="false">D1425*INDEX(Справочник!$F$5:$F$16,MATCH(C1425,Справочник!$A$5:$A$16,0))</f>
        <v>0.7</v>
      </c>
    </row>
    <row r="1426" customFormat="false" ht="15" hidden="false" customHeight="false" outlineLevel="0" collapsed="false">
      <c r="A1426" s="53" t="n">
        <v>45912</v>
      </c>
      <c r="B1426" s="54" t="s">
        <v>1070</v>
      </c>
      <c r="C1426" s="54" t="s">
        <v>89</v>
      </c>
      <c r="D1426" s="54" t="n">
        <v>1</v>
      </c>
      <c r="E1426" s="55" t="n">
        <v>24</v>
      </c>
      <c r="F1426" s="56" t="n">
        <v>0.1</v>
      </c>
      <c r="G1426" s="57" t="n">
        <f aca="false">D1426*E1426</f>
        <v>24</v>
      </c>
      <c r="H1426" s="57" t="n">
        <f aca="false">G1426*(1-F1426)</f>
        <v>21.6</v>
      </c>
      <c r="I1426" s="1" t="n">
        <f aca="false">MONTH(A1426)</f>
        <v>9</v>
      </c>
      <c r="J1426" s="57" t="n">
        <f aca="false">D1426*INDEX(Справочник!$E$5:$E$16,MATCH(C1426,Справочник!$A$5:$A$16,0))</f>
        <v>13.5</v>
      </c>
      <c r="K1426" s="57" t="n">
        <f aca="false">D1426*INDEX(Справочник!$F$5:$F$16,MATCH(C1426,Справочник!$A$5:$A$16,0))</f>
        <v>3.8</v>
      </c>
    </row>
    <row r="1427" customFormat="false" ht="15" hidden="false" customHeight="false" outlineLevel="0" collapsed="false">
      <c r="A1427" s="53" t="n">
        <v>45912</v>
      </c>
      <c r="B1427" s="54" t="s">
        <v>1070</v>
      </c>
      <c r="C1427" s="54" t="s">
        <v>90</v>
      </c>
      <c r="D1427" s="54" t="n">
        <v>1</v>
      </c>
      <c r="E1427" s="55" t="n">
        <v>4.5</v>
      </c>
      <c r="F1427" s="56" t="n">
        <v>0</v>
      </c>
      <c r="G1427" s="57" t="n">
        <f aca="false">D1427*E1427</f>
        <v>4.5</v>
      </c>
      <c r="H1427" s="57" t="n">
        <f aca="false">G1427*(1-F1427)</f>
        <v>4.5</v>
      </c>
      <c r="I1427" s="1" t="n">
        <f aca="false">MONTH(A1427)</f>
        <v>9</v>
      </c>
      <c r="J1427" s="57" t="n">
        <f aca="false">D1427*INDEX(Справочник!$E$5:$E$16,MATCH(C1427,Справочник!$A$5:$A$16,0))</f>
        <v>1.6</v>
      </c>
      <c r="K1427" s="57" t="n">
        <f aca="false">D1427*INDEX(Справочник!$F$5:$F$16,MATCH(C1427,Справочник!$A$5:$A$16,0))</f>
        <v>2.9</v>
      </c>
    </row>
    <row r="1428" customFormat="false" ht="15" hidden="false" customHeight="false" outlineLevel="0" collapsed="false">
      <c r="A1428" s="53" t="n">
        <v>45912</v>
      </c>
      <c r="B1428" s="54" t="s">
        <v>1071</v>
      </c>
      <c r="C1428" s="54" t="s">
        <v>87</v>
      </c>
      <c r="D1428" s="54" t="n">
        <v>1</v>
      </c>
      <c r="E1428" s="55" t="n">
        <v>5.9</v>
      </c>
      <c r="F1428" s="56" t="n">
        <v>0</v>
      </c>
      <c r="G1428" s="57" t="n">
        <f aca="false">D1428*E1428</f>
        <v>5.9</v>
      </c>
      <c r="H1428" s="57" t="n">
        <f aca="false">G1428*(1-F1428)</f>
        <v>5.9</v>
      </c>
      <c r="I1428" s="1" t="n">
        <f aca="false">MONTH(A1428)</f>
        <v>9</v>
      </c>
      <c r="J1428" s="57" t="n">
        <f aca="false">D1428*INDEX(Справочник!$E$5:$E$16,MATCH(C1428,Справочник!$A$5:$A$16,0))</f>
        <v>1.9</v>
      </c>
      <c r="K1428" s="57" t="n">
        <f aca="false">D1428*INDEX(Справочник!$F$5:$F$16,MATCH(C1428,Справочник!$A$5:$A$16,0))</f>
        <v>0.7</v>
      </c>
    </row>
    <row r="1429" customFormat="false" ht="15" hidden="false" customHeight="false" outlineLevel="0" collapsed="false">
      <c r="A1429" s="53" t="n">
        <v>45912</v>
      </c>
      <c r="B1429" s="54" t="s">
        <v>1071</v>
      </c>
      <c r="C1429" s="54" t="s">
        <v>89</v>
      </c>
      <c r="D1429" s="54" t="n">
        <v>1</v>
      </c>
      <c r="E1429" s="55" t="n">
        <v>24</v>
      </c>
      <c r="F1429" s="56" t="n">
        <v>0.1</v>
      </c>
      <c r="G1429" s="57" t="n">
        <f aca="false">D1429*E1429</f>
        <v>24</v>
      </c>
      <c r="H1429" s="57" t="n">
        <f aca="false">G1429*(1-F1429)</f>
        <v>21.6</v>
      </c>
      <c r="I1429" s="1" t="n">
        <f aca="false">MONTH(A1429)</f>
        <v>9</v>
      </c>
      <c r="J1429" s="57" t="n">
        <f aca="false">D1429*INDEX(Справочник!$E$5:$E$16,MATCH(C1429,Справочник!$A$5:$A$16,0))</f>
        <v>13.5</v>
      </c>
      <c r="K1429" s="57" t="n">
        <f aca="false">D1429*INDEX(Справочник!$F$5:$F$16,MATCH(C1429,Справочник!$A$5:$A$16,0))</f>
        <v>3.8</v>
      </c>
    </row>
    <row r="1430" customFormat="false" ht="15" hidden="false" customHeight="false" outlineLevel="0" collapsed="false">
      <c r="A1430" s="53" t="n">
        <v>45912</v>
      </c>
      <c r="B1430" s="54" t="s">
        <v>1072</v>
      </c>
      <c r="C1430" s="54" t="s">
        <v>86</v>
      </c>
      <c r="D1430" s="54" t="n">
        <v>3</v>
      </c>
      <c r="E1430" s="55" t="n">
        <v>7.5</v>
      </c>
      <c r="F1430" s="56" t="n">
        <v>0.1</v>
      </c>
      <c r="G1430" s="57" t="n">
        <f aca="false">D1430*E1430</f>
        <v>22.5</v>
      </c>
      <c r="H1430" s="57" t="n">
        <f aca="false">G1430*(1-F1430)</f>
        <v>20.25</v>
      </c>
      <c r="I1430" s="1" t="n">
        <f aca="false">MONTH(A1430)</f>
        <v>9</v>
      </c>
      <c r="J1430" s="57" t="n">
        <f aca="false">D1430*INDEX(Справочник!$E$5:$E$16,MATCH(C1430,Справочник!$A$5:$A$16,0))</f>
        <v>7.8</v>
      </c>
      <c r="K1430" s="57" t="n">
        <f aca="false">D1430*INDEX(Справочник!$F$5:$F$16,MATCH(C1430,Справочник!$A$5:$A$16,0))</f>
        <v>2.1</v>
      </c>
    </row>
    <row r="1431" customFormat="false" ht="15" hidden="false" customHeight="false" outlineLevel="0" collapsed="false">
      <c r="A1431" s="53" t="n">
        <v>45912</v>
      </c>
      <c r="B1431" s="54" t="s">
        <v>1073</v>
      </c>
      <c r="C1431" s="54" t="s">
        <v>84</v>
      </c>
      <c r="D1431" s="54" t="n">
        <v>2</v>
      </c>
      <c r="E1431" s="55" t="n">
        <v>10.5</v>
      </c>
      <c r="F1431" s="56" t="n">
        <v>0</v>
      </c>
      <c r="G1431" s="57" t="n">
        <f aca="false">D1431*E1431</f>
        <v>21</v>
      </c>
      <c r="H1431" s="57" t="n">
        <f aca="false">G1431*(1-F1431)</f>
        <v>21</v>
      </c>
      <c r="I1431" s="1" t="n">
        <f aca="false">MONTH(A1431)</f>
        <v>9</v>
      </c>
      <c r="J1431" s="57" t="n">
        <f aca="false">D1431*INDEX(Справочник!$E$5:$E$16,MATCH(C1431,Справочник!$A$5:$A$16,0))</f>
        <v>9.4</v>
      </c>
      <c r="K1431" s="57" t="n">
        <f aca="false">D1431*INDEX(Справочник!$F$5:$F$16,MATCH(C1431,Справочник!$A$5:$A$16,0))</f>
        <v>1.8</v>
      </c>
    </row>
    <row r="1432" customFormat="false" ht="15" hidden="false" customHeight="false" outlineLevel="0" collapsed="false">
      <c r="A1432" s="53" t="n">
        <v>45913</v>
      </c>
      <c r="B1432" s="54" t="s">
        <v>1074</v>
      </c>
      <c r="C1432" s="54" t="s">
        <v>82</v>
      </c>
      <c r="D1432" s="54" t="n">
        <v>1</v>
      </c>
      <c r="E1432" s="55" t="n">
        <v>32</v>
      </c>
      <c r="F1432" s="56" t="n">
        <v>0</v>
      </c>
      <c r="G1432" s="57" t="n">
        <f aca="false">D1432*E1432</f>
        <v>32</v>
      </c>
      <c r="H1432" s="57" t="n">
        <f aca="false">G1432*(1-F1432)</f>
        <v>32</v>
      </c>
      <c r="I1432" s="1" t="n">
        <f aca="false">MONTH(A1432)</f>
        <v>9</v>
      </c>
      <c r="J1432" s="57" t="n">
        <f aca="false">D1432*INDEX(Справочник!$E$5:$E$16,MATCH(C1432,Справочник!$A$5:$A$16,0))</f>
        <v>16.5</v>
      </c>
      <c r="K1432" s="57" t="n">
        <f aca="false">D1432*INDEX(Справочник!$F$5:$F$16,MATCH(C1432,Справочник!$A$5:$A$16,0))</f>
        <v>2.4</v>
      </c>
    </row>
    <row r="1433" customFormat="false" ht="15" hidden="false" customHeight="false" outlineLevel="0" collapsed="false">
      <c r="A1433" s="53" t="n">
        <v>45913</v>
      </c>
      <c r="B1433" s="54" t="s">
        <v>1074</v>
      </c>
      <c r="C1433" s="54" t="s">
        <v>80</v>
      </c>
      <c r="D1433" s="54" t="n">
        <v>1</v>
      </c>
      <c r="E1433" s="55" t="n">
        <v>9.9</v>
      </c>
      <c r="F1433" s="56" t="n">
        <v>0.1</v>
      </c>
      <c r="G1433" s="57" t="n">
        <f aca="false">D1433*E1433</f>
        <v>9.9</v>
      </c>
      <c r="H1433" s="57" t="n">
        <f aca="false">G1433*(1-F1433)</f>
        <v>8.91</v>
      </c>
      <c r="I1433" s="1" t="n">
        <f aca="false">MONTH(A1433)</f>
        <v>9</v>
      </c>
      <c r="J1433" s="57" t="n">
        <f aca="false">D1433*INDEX(Справочник!$E$5:$E$16,MATCH(C1433,Справочник!$A$5:$A$16,0))</f>
        <v>4.2</v>
      </c>
      <c r="K1433" s="57" t="n">
        <f aca="false">D1433*INDEX(Справочник!$F$5:$F$16,MATCH(C1433,Справочник!$A$5:$A$16,0))</f>
        <v>0.9</v>
      </c>
    </row>
    <row r="1434" customFormat="false" ht="15" hidden="false" customHeight="false" outlineLevel="0" collapsed="false">
      <c r="A1434" s="53" t="n">
        <v>45913</v>
      </c>
      <c r="B1434" s="54" t="s">
        <v>1074</v>
      </c>
      <c r="C1434" s="54" t="s">
        <v>84</v>
      </c>
      <c r="D1434" s="54" t="n">
        <v>2</v>
      </c>
      <c r="E1434" s="55" t="n">
        <v>10.5</v>
      </c>
      <c r="F1434" s="56" t="n">
        <v>0</v>
      </c>
      <c r="G1434" s="57" t="n">
        <f aca="false">D1434*E1434</f>
        <v>21</v>
      </c>
      <c r="H1434" s="57" t="n">
        <f aca="false">G1434*(1-F1434)</f>
        <v>21</v>
      </c>
      <c r="I1434" s="1" t="n">
        <f aca="false">MONTH(A1434)</f>
        <v>9</v>
      </c>
      <c r="J1434" s="57" t="n">
        <f aca="false">D1434*INDEX(Справочник!$E$5:$E$16,MATCH(C1434,Справочник!$A$5:$A$16,0))</f>
        <v>9.4</v>
      </c>
      <c r="K1434" s="57" t="n">
        <f aca="false">D1434*INDEX(Справочник!$F$5:$F$16,MATCH(C1434,Справочник!$A$5:$A$16,0))</f>
        <v>1.8</v>
      </c>
    </row>
    <row r="1435" customFormat="false" ht="15" hidden="false" customHeight="false" outlineLevel="0" collapsed="false">
      <c r="A1435" s="53" t="n">
        <v>45913</v>
      </c>
      <c r="B1435" s="54" t="s">
        <v>1075</v>
      </c>
      <c r="C1435" s="54" t="s">
        <v>83</v>
      </c>
      <c r="D1435" s="54" t="n">
        <v>1</v>
      </c>
      <c r="E1435" s="55" t="n">
        <v>11.5</v>
      </c>
      <c r="F1435" s="56" t="n">
        <v>0.1</v>
      </c>
      <c r="G1435" s="57" t="n">
        <f aca="false">D1435*E1435</f>
        <v>11.5</v>
      </c>
      <c r="H1435" s="57" t="n">
        <f aca="false">G1435*(1-F1435)</f>
        <v>10.35</v>
      </c>
      <c r="I1435" s="1" t="n">
        <f aca="false">MONTH(A1435)</f>
        <v>9</v>
      </c>
      <c r="J1435" s="57" t="n">
        <f aca="false">D1435*INDEX(Справочник!$E$5:$E$16,MATCH(C1435,Справочник!$A$5:$A$16,0))</f>
        <v>5.1</v>
      </c>
      <c r="K1435" s="57" t="n">
        <f aca="false">D1435*INDEX(Справочник!$F$5:$F$16,MATCH(C1435,Справочник!$A$5:$A$16,0))</f>
        <v>0.9</v>
      </c>
    </row>
    <row r="1436" customFormat="false" ht="15" hidden="false" customHeight="false" outlineLevel="0" collapsed="false">
      <c r="A1436" s="53" t="n">
        <v>45913</v>
      </c>
      <c r="B1436" s="54" t="s">
        <v>1076</v>
      </c>
      <c r="C1436" s="54" t="s">
        <v>83</v>
      </c>
      <c r="D1436" s="54" t="n">
        <v>1</v>
      </c>
      <c r="E1436" s="55" t="n">
        <v>11.5</v>
      </c>
      <c r="F1436" s="56" t="n">
        <v>0</v>
      </c>
      <c r="G1436" s="57" t="n">
        <f aca="false">D1436*E1436</f>
        <v>11.5</v>
      </c>
      <c r="H1436" s="57" t="n">
        <f aca="false">G1436*(1-F1436)</f>
        <v>11.5</v>
      </c>
      <c r="I1436" s="1" t="n">
        <f aca="false">MONTH(A1436)</f>
        <v>9</v>
      </c>
      <c r="J1436" s="57" t="n">
        <f aca="false">D1436*INDEX(Справочник!$E$5:$E$16,MATCH(C1436,Справочник!$A$5:$A$16,0))</f>
        <v>5.1</v>
      </c>
      <c r="K1436" s="57" t="n">
        <f aca="false">D1436*INDEX(Справочник!$F$5:$F$16,MATCH(C1436,Справочник!$A$5:$A$16,0))</f>
        <v>0.9</v>
      </c>
    </row>
    <row r="1437" customFormat="false" ht="15" hidden="false" customHeight="false" outlineLevel="0" collapsed="false">
      <c r="A1437" s="53" t="n">
        <v>45913</v>
      </c>
      <c r="B1437" s="54" t="s">
        <v>1077</v>
      </c>
      <c r="C1437" s="54" t="s">
        <v>87</v>
      </c>
      <c r="D1437" s="54" t="n">
        <v>2</v>
      </c>
      <c r="E1437" s="55" t="n">
        <v>5.9</v>
      </c>
      <c r="F1437" s="56" t="n">
        <v>0</v>
      </c>
      <c r="G1437" s="57" t="n">
        <f aca="false">D1437*E1437</f>
        <v>11.8</v>
      </c>
      <c r="H1437" s="57" t="n">
        <f aca="false">G1437*(1-F1437)</f>
        <v>11.8</v>
      </c>
      <c r="I1437" s="1" t="n">
        <f aca="false">MONTH(A1437)</f>
        <v>9</v>
      </c>
      <c r="J1437" s="57" t="n">
        <f aca="false">D1437*INDEX(Справочник!$E$5:$E$16,MATCH(C1437,Справочник!$A$5:$A$16,0))</f>
        <v>3.8</v>
      </c>
      <c r="K1437" s="57" t="n">
        <f aca="false">D1437*INDEX(Справочник!$F$5:$F$16,MATCH(C1437,Справочник!$A$5:$A$16,0))</f>
        <v>1.4</v>
      </c>
    </row>
    <row r="1438" customFormat="false" ht="15" hidden="false" customHeight="false" outlineLevel="0" collapsed="false">
      <c r="A1438" s="53" t="n">
        <v>45913</v>
      </c>
      <c r="B1438" s="54" t="s">
        <v>1078</v>
      </c>
      <c r="C1438" s="54" t="s">
        <v>83</v>
      </c>
      <c r="D1438" s="54" t="n">
        <v>1</v>
      </c>
      <c r="E1438" s="55" t="n">
        <v>11.5</v>
      </c>
      <c r="F1438" s="56" t="n">
        <v>0.1</v>
      </c>
      <c r="G1438" s="57" t="n">
        <f aca="false">D1438*E1438</f>
        <v>11.5</v>
      </c>
      <c r="H1438" s="57" t="n">
        <f aca="false">G1438*(1-F1438)</f>
        <v>10.35</v>
      </c>
      <c r="I1438" s="1" t="n">
        <f aca="false">MONTH(A1438)</f>
        <v>9</v>
      </c>
      <c r="J1438" s="57" t="n">
        <f aca="false">D1438*INDEX(Справочник!$E$5:$E$16,MATCH(C1438,Справочник!$A$5:$A$16,0))</f>
        <v>5.1</v>
      </c>
      <c r="K1438" s="57" t="n">
        <f aca="false">D1438*INDEX(Справочник!$F$5:$F$16,MATCH(C1438,Справочник!$A$5:$A$16,0))</f>
        <v>0.9</v>
      </c>
    </row>
    <row r="1439" customFormat="false" ht="15" hidden="false" customHeight="false" outlineLevel="0" collapsed="false">
      <c r="A1439" s="53" t="n">
        <v>45913</v>
      </c>
      <c r="B1439" s="54" t="s">
        <v>1078</v>
      </c>
      <c r="C1439" s="54" t="s">
        <v>87</v>
      </c>
      <c r="D1439" s="54" t="n">
        <v>1</v>
      </c>
      <c r="E1439" s="55" t="n">
        <v>5.9</v>
      </c>
      <c r="F1439" s="56" t="n">
        <v>0.1</v>
      </c>
      <c r="G1439" s="57" t="n">
        <f aca="false">D1439*E1439</f>
        <v>5.9</v>
      </c>
      <c r="H1439" s="57" t="n">
        <f aca="false">G1439*(1-F1439)</f>
        <v>5.31</v>
      </c>
      <c r="I1439" s="1" t="n">
        <f aca="false">MONTH(A1439)</f>
        <v>9</v>
      </c>
      <c r="J1439" s="57" t="n">
        <f aca="false">D1439*INDEX(Справочник!$E$5:$E$16,MATCH(C1439,Справочник!$A$5:$A$16,0))</f>
        <v>1.9</v>
      </c>
      <c r="K1439" s="57" t="n">
        <f aca="false">D1439*INDEX(Справочник!$F$5:$F$16,MATCH(C1439,Справочник!$A$5:$A$16,0))</f>
        <v>0.7</v>
      </c>
    </row>
    <row r="1440" customFormat="false" ht="15" hidden="false" customHeight="false" outlineLevel="0" collapsed="false">
      <c r="A1440" s="53" t="n">
        <v>45913</v>
      </c>
      <c r="B1440" s="54" t="s">
        <v>1079</v>
      </c>
      <c r="C1440" s="54" t="s">
        <v>83</v>
      </c>
      <c r="D1440" s="54" t="n">
        <v>1</v>
      </c>
      <c r="E1440" s="55" t="n">
        <v>11.5</v>
      </c>
      <c r="F1440" s="56" t="n">
        <v>0.1</v>
      </c>
      <c r="G1440" s="57" t="n">
        <f aca="false">D1440*E1440</f>
        <v>11.5</v>
      </c>
      <c r="H1440" s="57" t="n">
        <f aca="false">G1440*(1-F1440)</f>
        <v>10.35</v>
      </c>
      <c r="I1440" s="1" t="n">
        <f aca="false">MONTH(A1440)</f>
        <v>9</v>
      </c>
      <c r="J1440" s="57" t="n">
        <f aca="false">D1440*INDEX(Справочник!$E$5:$E$16,MATCH(C1440,Справочник!$A$5:$A$16,0))</f>
        <v>5.1</v>
      </c>
      <c r="K1440" s="57" t="n">
        <f aca="false">D1440*INDEX(Справочник!$F$5:$F$16,MATCH(C1440,Справочник!$A$5:$A$16,0))</f>
        <v>0.9</v>
      </c>
    </row>
    <row r="1441" customFormat="false" ht="15" hidden="false" customHeight="false" outlineLevel="0" collapsed="false">
      <c r="A1441" s="53" t="n">
        <v>45913</v>
      </c>
      <c r="B1441" s="54" t="s">
        <v>1080</v>
      </c>
      <c r="C1441" s="54" t="s">
        <v>83</v>
      </c>
      <c r="D1441" s="54" t="n">
        <v>1</v>
      </c>
      <c r="E1441" s="55" t="n">
        <v>11.5</v>
      </c>
      <c r="F1441" s="56" t="n">
        <v>0</v>
      </c>
      <c r="G1441" s="57" t="n">
        <f aca="false">D1441*E1441</f>
        <v>11.5</v>
      </c>
      <c r="H1441" s="57" t="n">
        <f aca="false">G1441*(1-F1441)</f>
        <v>11.5</v>
      </c>
      <c r="I1441" s="1" t="n">
        <f aca="false">MONTH(A1441)</f>
        <v>9</v>
      </c>
      <c r="J1441" s="57" t="n">
        <f aca="false">D1441*INDEX(Справочник!$E$5:$E$16,MATCH(C1441,Справочник!$A$5:$A$16,0))</f>
        <v>5.1</v>
      </c>
      <c r="K1441" s="57" t="n">
        <f aca="false">D1441*INDEX(Справочник!$F$5:$F$16,MATCH(C1441,Справочник!$A$5:$A$16,0))</f>
        <v>0.9</v>
      </c>
    </row>
    <row r="1442" customFormat="false" ht="15" hidden="false" customHeight="false" outlineLevel="0" collapsed="false">
      <c r="A1442" s="53" t="n">
        <v>45914</v>
      </c>
      <c r="B1442" s="54" t="s">
        <v>1081</v>
      </c>
      <c r="C1442" s="54" t="s">
        <v>81</v>
      </c>
      <c r="D1442" s="54" t="n">
        <v>1</v>
      </c>
      <c r="E1442" s="55" t="n">
        <v>29.9</v>
      </c>
      <c r="F1442" s="56" t="n">
        <v>0.1</v>
      </c>
      <c r="G1442" s="57" t="n">
        <f aca="false">D1442*E1442</f>
        <v>29.9</v>
      </c>
      <c r="H1442" s="57" t="n">
        <f aca="false">G1442*(1-F1442)</f>
        <v>26.91</v>
      </c>
      <c r="I1442" s="1" t="n">
        <f aca="false">MONTH(A1442)</f>
        <v>9</v>
      </c>
      <c r="J1442" s="57" t="n">
        <f aca="false">D1442*INDEX(Справочник!$E$5:$E$16,MATCH(C1442,Справочник!$A$5:$A$16,0))</f>
        <v>14.8</v>
      </c>
      <c r="K1442" s="57" t="n">
        <f aca="false">D1442*INDEX(Справочник!$F$5:$F$16,MATCH(C1442,Справочник!$A$5:$A$16,0))</f>
        <v>2.4</v>
      </c>
    </row>
    <row r="1443" customFormat="false" ht="15" hidden="false" customHeight="false" outlineLevel="0" collapsed="false">
      <c r="A1443" s="53" t="n">
        <v>45914</v>
      </c>
      <c r="B1443" s="54" t="s">
        <v>1081</v>
      </c>
      <c r="C1443" s="54" t="s">
        <v>90</v>
      </c>
      <c r="D1443" s="54" t="n">
        <v>1</v>
      </c>
      <c r="E1443" s="55" t="n">
        <v>4.5</v>
      </c>
      <c r="F1443" s="56" t="n">
        <v>0</v>
      </c>
      <c r="G1443" s="57" t="n">
        <f aca="false">D1443*E1443</f>
        <v>4.5</v>
      </c>
      <c r="H1443" s="57" t="n">
        <f aca="false">G1443*(1-F1443)</f>
        <v>4.5</v>
      </c>
      <c r="I1443" s="1" t="n">
        <f aca="false">MONTH(A1443)</f>
        <v>9</v>
      </c>
      <c r="J1443" s="57" t="n">
        <f aca="false">D1443*INDEX(Справочник!$E$5:$E$16,MATCH(C1443,Справочник!$A$5:$A$16,0))</f>
        <v>1.6</v>
      </c>
      <c r="K1443" s="57" t="n">
        <f aca="false">D1443*INDEX(Справочник!$F$5:$F$16,MATCH(C1443,Справочник!$A$5:$A$16,0))</f>
        <v>2.9</v>
      </c>
    </row>
    <row r="1444" customFormat="false" ht="15" hidden="false" customHeight="false" outlineLevel="0" collapsed="false">
      <c r="A1444" s="53" t="n">
        <v>45914</v>
      </c>
      <c r="B1444" s="54" t="s">
        <v>1082</v>
      </c>
      <c r="C1444" s="54" t="s">
        <v>80</v>
      </c>
      <c r="D1444" s="54" t="n">
        <v>1</v>
      </c>
      <c r="E1444" s="55" t="n">
        <v>9.9</v>
      </c>
      <c r="F1444" s="56" t="n">
        <v>0.1</v>
      </c>
      <c r="G1444" s="57" t="n">
        <f aca="false">D1444*E1444</f>
        <v>9.9</v>
      </c>
      <c r="H1444" s="57" t="n">
        <f aca="false">G1444*(1-F1444)</f>
        <v>8.91</v>
      </c>
      <c r="I1444" s="1" t="n">
        <f aca="false">MONTH(A1444)</f>
        <v>9</v>
      </c>
      <c r="J1444" s="57" t="n">
        <f aca="false">D1444*INDEX(Справочник!$E$5:$E$16,MATCH(C1444,Справочник!$A$5:$A$16,0))</f>
        <v>4.2</v>
      </c>
      <c r="K1444" s="57" t="n">
        <f aca="false">D1444*INDEX(Справочник!$F$5:$F$16,MATCH(C1444,Справочник!$A$5:$A$16,0))</f>
        <v>0.9</v>
      </c>
    </row>
    <row r="1445" customFormat="false" ht="15" hidden="false" customHeight="false" outlineLevel="0" collapsed="false">
      <c r="A1445" s="53" t="n">
        <v>45914</v>
      </c>
      <c r="B1445" s="54" t="s">
        <v>1082</v>
      </c>
      <c r="C1445" s="54" t="s">
        <v>89</v>
      </c>
      <c r="D1445" s="54" t="n">
        <v>1</v>
      </c>
      <c r="E1445" s="55" t="n">
        <v>24</v>
      </c>
      <c r="F1445" s="56" t="n">
        <v>0</v>
      </c>
      <c r="G1445" s="57" t="n">
        <f aca="false">D1445*E1445</f>
        <v>24</v>
      </c>
      <c r="H1445" s="57" t="n">
        <f aca="false">G1445*(1-F1445)</f>
        <v>24</v>
      </c>
      <c r="I1445" s="1" t="n">
        <f aca="false">MONTH(A1445)</f>
        <v>9</v>
      </c>
      <c r="J1445" s="57" t="n">
        <f aca="false">D1445*INDEX(Справочник!$E$5:$E$16,MATCH(C1445,Справочник!$A$5:$A$16,0))</f>
        <v>13.5</v>
      </c>
      <c r="K1445" s="57" t="n">
        <f aca="false">D1445*INDEX(Справочник!$F$5:$F$16,MATCH(C1445,Справочник!$A$5:$A$16,0))</f>
        <v>3.8</v>
      </c>
    </row>
    <row r="1446" customFormat="false" ht="15" hidden="false" customHeight="false" outlineLevel="0" collapsed="false">
      <c r="A1446" s="53" t="n">
        <v>45914</v>
      </c>
      <c r="B1446" s="54" t="s">
        <v>1083</v>
      </c>
      <c r="C1446" s="54" t="s">
        <v>91</v>
      </c>
      <c r="D1446" s="54" t="n">
        <v>1</v>
      </c>
      <c r="E1446" s="55" t="n">
        <v>28</v>
      </c>
      <c r="F1446" s="56" t="n">
        <v>0.2</v>
      </c>
      <c r="G1446" s="57" t="n">
        <f aca="false">D1446*E1446</f>
        <v>28</v>
      </c>
      <c r="H1446" s="57" t="n">
        <f aca="false">G1446*(1-F1446)</f>
        <v>22.4</v>
      </c>
      <c r="I1446" s="1" t="n">
        <f aca="false">MONTH(A1446)</f>
        <v>9</v>
      </c>
      <c r="J1446" s="57" t="n">
        <f aca="false">D1446*INDEX(Справочник!$E$5:$E$16,MATCH(C1446,Справочник!$A$5:$A$16,0))</f>
        <v>17.4</v>
      </c>
      <c r="K1446" s="57" t="n">
        <f aca="false">D1446*INDEX(Справочник!$F$5:$F$16,MATCH(C1446,Справочник!$A$5:$A$16,0))</f>
        <v>7.9</v>
      </c>
    </row>
    <row r="1447" customFormat="false" ht="15" hidden="false" customHeight="false" outlineLevel="0" collapsed="false">
      <c r="A1447" s="53" t="n">
        <v>45914</v>
      </c>
      <c r="B1447" s="54" t="s">
        <v>1084</v>
      </c>
      <c r="C1447" s="54" t="s">
        <v>91</v>
      </c>
      <c r="D1447" s="54" t="n">
        <v>1</v>
      </c>
      <c r="E1447" s="55" t="n">
        <v>28</v>
      </c>
      <c r="F1447" s="56" t="n">
        <v>0.2</v>
      </c>
      <c r="G1447" s="57" t="n">
        <f aca="false">D1447*E1447</f>
        <v>28</v>
      </c>
      <c r="H1447" s="57" t="n">
        <f aca="false">G1447*(1-F1447)</f>
        <v>22.4</v>
      </c>
      <c r="I1447" s="1" t="n">
        <f aca="false">MONTH(A1447)</f>
        <v>9</v>
      </c>
      <c r="J1447" s="57" t="n">
        <f aca="false">D1447*INDEX(Справочник!$E$5:$E$16,MATCH(C1447,Справочник!$A$5:$A$16,0))</f>
        <v>17.4</v>
      </c>
      <c r="K1447" s="57" t="n">
        <f aca="false">D1447*INDEX(Справочник!$F$5:$F$16,MATCH(C1447,Справочник!$A$5:$A$16,0))</f>
        <v>7.9</v>
      </c>
    </row>
    <row r="1448" customFormat="false" ht="15" hidden="false" customHeight="false" outlineLevel="0" collapsed="false">
      <c r="A1448" s="53" t="n">
        <v>45914</v>
      </c>
      <c r="B1448" s="54" t="s">
        <v>1085</v>
      </c>
      <c r="C1448" s="54" t="s">
        <v>80</v>
      </c>
      <c r="D1448" s="54" t="n">
        <v>1</v>
      </c>
      <c r="E1448" s="55" t="n">
        <v>9.9</v>
      </c>
      <c r="F1448" s="56" t="n">
        <v>0.1</v>
      </c>
      <c r="G1448" s="57" t="n">
        <f aca="false">D1448*E1448</f>
        <v>9.9</v>
      </c>
      <c r="H1448" s="57" t="n">
        <f aca="false">G1448*(1-F1448)</f>
        <v>8.91</v>
      </c>
      <c r="I1448" s="1" t="n">
        <f aca="false">MONTH(A1448)</f>
        <v>9</v>
      </c>
      <c r="J1448" s="57" t="n">
        <f aca="false">D1448*INDEX(Справочник!$E$5:$E$16,MATCH(C1448,Справочник!$A$5:$A$16,0))</f>
        <v>4.2</v>
      </c>
      <c r="K1448" s="57" t="n">
        <f aca="false">D1448*INDEX(Справочник!$F$5:$F$16,MATCH(C1448,Справочник!$A$5:$A$16,0))</f>
        <v>0.9</v>
      </c>
    </row>
    <row r="1449" customFormat="false" ht="15" hidden="false" customHeight="false" outlineLevel="0" collapsed="false">
      <c r="A1449" s="53" t="n">
        <v>45915</v>
      </c>
      <c r="B1449" s="54" t="s">
        <v>1086</v>
      </c>
      <c r="C1449" s="54" t="s">
        <v>84</v>
      </c>
      <c r="D1449" s="54" t="n">
        <v>1</v>
      </c>
      <c r="E1449" s="55" t="n">
        <v>10.5</v>
      </c>
      <c r="F1449" s="56" t="n">
        <v>0</v>
      </c>
      <c r="G1449" s="57" t="n">
        <f aca="false">D1449*E1449</f>
        <v>10.5</v>
      </c>
      <c r="H1449" s="57" t="n">
        <f aca="false">G1449*(1-F1449)</f>
        <v>10.5</v>
      </c>
      <c r="I1449" s="1" t="n">
        <f aca="false">MONTH(A1449)</f>
        <v>9</v>
      </c>
      <c r="J1449" s="57" t="n">
        <f aca="false">D1449*INDEX(Справочник!$E$5:$E$16,MATCH(C1449,Справочник!$A$5:$A$16,0))</f>
        <v>4.7</v>
      </c>
      <c r="K1449" s="57" t="n">
        <f aca="false">D1449*INDEX(Справочник!$F$5:$F$16,MATCH(C1449,Справочник!$A$5:$A$16,0))</f>
        <v>0.9</v>
      </c>
    </row>
    <row r="1450" customFormat="false" ht="15" hidden="false" customHeight="false" outlineLevel="0" collapsed="false">
      <c r="A1450" s="53" t="n">
        <v>45915</v>
      </c>
      <c r="B1450" s="54" t="s">
        <v>1086</v>
      </c>
      <c r="C1450" s="54" t="s">
        <v>85</v>
      </c>
      <c r="D1450" s="54" t="n">
        <v>2</v>
      </c>
      <c r="E1450" s="55" t="n">
        <v>6.9</v>
      </c>
      <c r="F1450" s="56" t="n">
        <v>0</v>
      </c>
      <c r="G1450" s="57" t="n">
        <f aca="false">D1450*E1450</f>
        <v>13.8</v>
      </c>
      <c r="H1450" s="57" t="n">
        <f aca="false">G1450*(1-F1450)</f>
        <v>13.8</v>
      </c>
      <c r="I1450" s="1" t="n">
        <f aca="false">MONTH(A1450)</f>
        <v>9</v>
      </c>
      <c r="J1450" s="57" t="n">
        <f aca="false">D1450*INDEX(Справочник!$E$5:$E$16,MATCH(C1450,Справочник!$A$5:$A$16,0))</f>
        <v>4.6</v>
      </c>
      <c r="K1450" s="57" t="n">
        <f aca="false">D1450*INDEX(Справочник!$F$5:$F$16,MATCH(C1450,Справочник!$A$5:$A$16,0))</f>
        <v>1.4</v>
      </c>
    </row>
    <row r="1451" customFormat="false" ht="15" hidden="false" customHeight="false" outlineLevel="0" collapsed="false">
      <c r="A1451" s="53" t="n">
        <v>45916</v>
      </c>
      <c r="B1451" s="54" t="s">
        <v>1087</v>
      </c>
      <c r="C1451" s="54" t="s">
        <v>84</v>
      </c>
      <c r="D1451" s="54" t="n">
        <v>1</v>
      </c>
      <c r="E1451" s="55" t="n">
        <v>10.5</v>
      </c>
      <c r="F1451" s="56" t="n">
        <v>0</v>
      </c>
      <c r="G1451" s="57" t="n">
        <f aca="false">D1451*E1451</f>
        <v>10.5</v>
      </c>
      <c r="H1451" s="57" t="n">
        <f aca="false">G1451*(1-F1451)</f>
        <v>10.5</v>
      </c>
      <c r="I1451" s="1" t="n">
        <f aca="false">MONTH(A1451)</f>
        <v>9</v>
      </c>
      <c r="J1451" s="57" t="n">
        <f aca="false">D1451*INDEX(Справочник!$E$5:$E$16,MATCH(C1451,Справочник!$A$5:$A$16,0))</f>
        <v>4.7</v>
      </c>
      <c r="K1451" s="57" t="n">
        <f aca="false">D1451*INDEX(Справочник!$F$5:$F$16,MATCH(C1451,Справочник!$A$5:$A$16,0))</f>
        <v>0.9</v>
      </c>
    </row>
    <row r="1452" customFormat="false" ht="15" hidden="false" customHeight="false" outlineLevel="0" collapsed="false">
      <c r="A1452" s="53" t="n">
        <v>45916</v>
      </c>
      <c r="B1452" s="54" t="s">
        <v>1087</v>
      </c>
      <c r="C1452" s="54" t="s">
        <v>91</v>
      </c>
      <c r="D1452" s="54" t="n">
        <v>1</v>
      </c>
      <c r="E1452" s="55" t="n">
        <v>28</v>
      </c>
      <c r="F1452" s="56" t="n">
        <v>0.2</v>
      </c>
      <c r="G1452" s="57" t="n">
        <f aca="false">D1452*E1452</f>
        <v>28</v>
      </c>
      <c r="H1452" s="57" t="n">
        <f aca="false">G1452*(1-F1452)</f>
        <v>22.4</v>
      </c>
      <c r="I1452" s="1" t="n">
        <f aca="false">MONTH(A1452)</f>
        <v>9</v>
      </c>
      <c r="J1452" s="57" t="n">
        <f aca="false">D1452*INDEX(Справочник!$E$5:$E$16,MATCH(C1452,Справочник!$A$5:$A$16,0))</f>
        <v>17.4</v>
      </c>
      <c r="K1452" s="57" t="n">
        <f aca="false">D1452*INDEX(Справочник!$F$5:$F$16,MATCH(C1452,Справочник!$A$5:$A$16,0))</f>
        <v>7.9</v>
      </c>
    </row>
    <row r="1453" customFormat="false" ht="15" hidden="false" customHeight="false" outlineLevel="0" collapsed="false">
      <c r="A1453" s="53" t="n">
        <v>45917</v>
      </c>
      <c r="B1453" s="54" t="s">
        <v>1088</v>
      </c>
      <c r="C1453" s="54" t="s">
        <v>80</v>
      </c>
      <c r="D1453" s="54" t="n">
        <v>1</v>
      </c>
      <c r="E1453" s="55" t="n">
        <v>9.9</v>
      </c>
      <c r="F1453" s="56" t="n">
        <v>0.1</v>
      </c>
      <c r="G1453" s="57" t="n">
        <f aca="false">D1453*E1453</f>
        <v>9.9</v>
      </c>
      <c r="H1453" s="57" t="n">
        <f aca="false">G1453*(1-F1453)</f>
        <v>8.91</v>
      </c>
      <c r="I1453" s="1" t="n">
        <f aca="false">MONTH(A1453)</f>
        <v>9</v>
      </c>
      <c r="J1453" s="57" t="n">
        <f aca="false">D1453*INDEX(Справочник!$E$5:$E$16,MATCH(C1453,Справочник!$A$5:$A$16,0))</f>
        <v>4.2</v>
      </c>
      <c r="K1453" s="57" t="n">
        <f aca="false">D1453*INDEX(Справочник!$F$5:$F$16,MATCH(C1453,Справочник!$A$5:$A$16,0))</f>
        <v>0.9</v>
      </c>
    </row>
    <row r="1454" customFormat="false" ht="15" hidden="false" customHeight="false" outlineLevel="0" collapsed="false">
      <c r="A1454" s="53" t="n">
        <v>45917</v>
      </c>
      <c r="B1454" s="54" t="s">
        <v>1089</v>
      </c>
      <c r="C1454" s="54" t="s">
        <v>89</v>
      </c>
      <c r="D1454" s="54" t="n">
        <v>1</v>
      </c>
      <c r="E1454" s="55" t="n">
        <v>24</v>
      </c>
      <c r="F1454" s="56" t="n">
        <v>0</v>
      </c>
      <c r="G1454" s="57" t="n">
        <f aca="false">D1454*E1454</f>
        <v>24</v>
      </c>
      <c r="H1454" s="57" t="n">
        <f aca="false">G1454*(1-F1454)</f>
        <v>24</v>
      </c>
      <c r="I1454" s="1" t="n">
        <f aca="false">MONTH(A1454)</f>
        <v>9</v>
      </c>
      <c r="J1454" s="57" t="n">
        <f aca="false">D1454*INDEX(Справочник!$E$5:$E$16,MATCH(C1454,Справочник!$A$5:$A$16,0))</f>
        <v>13.5</v>
      </c>
      <c r="K1454" s="57" t="n">
        <f aca="false">D1454*INDEX(Справочник!$F$5:$F$16,MATCH(C1454,Справочник!$A$5:$A$16,0))</f>
        <v>3.8</v>
      </c>
    </row>
    <row r="1455" customFormat="false" ht="15" hidden="false" customHeight="false" outlineLevel="0" collapsed="false">
      <c r="A1455" s="53" t="n">
        <v>45917</v>
      </c>
      <c r="B1455" s="54" t="s">
        <v>1089</v>
      </c>
      <c r="C1455" s="54" t="s">
        <v>91</v>
      </c>
      <c r="D1455" s="54" t="n">
        <v>1</v>
      </c>
      <c r="E1455" s="55" t="n">
        <v>28</v>
      </c>
      <c r="F1455" s="56" t="n">
        <v>0.2</v>
      </c>
      <c r="G1455" s="57" t="n">
        <f aca="false">D1455*E1455</f>
        <v>28</v>
      </c>
      <c r="H1455" s="57" t="n">
        <f aca="false">G1455*(1-F1455)</f>
        <v>22.4</v>
      </c>
      <c r="I1455" s="1" t="n">
        <f aca="false">MONTH(A1455)</f>
        <v>9</v>
      </c>
      <c r="J1455" s="57" t="n">
        <f aca="false">D1455*INDEX(Справочник!$E$5:$E$16,MATCH(C1455,Справочник!$A$5:$A$16,0))</f>
        <v>17.4</v>
      </c>
      <c r="K1455" s="57" t="n">
        <f aca="false">D1455*INDEX(Справочник!$F$5:$F$16,MATCH(C1455,Справочник!$A$5:$A$16,0))</f>
        <v>7.9</v>
      </c>
    </row>
    <row r="1456" customFormat="false" ht="15" hidden="false" customHeight="false" outlineLevel="0" collapsed="false">
      <c r="A1456" s="53" t="n">
        <v>45917</v>
      </c>
      <c r="B1456" s="54" t="s">
        <v>1089</v>
      </c>
      <c r="C1456" s="54" t="s">
        <v>84</v>
      </c>
      <c r="D1456" s="54" t="n">
        <v>1</v>
      </c>
      <c r="E1456" s="55" t="n">
        <v>10.5</v>
      </c>
      <c r="F1456" s="56" t="n">
        <v>0.1</v>
      </c>
      <c r="G1456" s="57" t="n">
        <f aca="false">D1456*E1456</f>
        <v>10.5</v>
      </c>
      <c r="H1456" s="57" t="n">
        <f aca="false">G1456*(1-F1456)</f>
        <v>9.45</v>
      </c>
      <c r="I1456" s="1" t="n">
        <f aca="false">MONTH(A1456)</f>
        <v>9</v>
      </c>
      <c r="J1456" s="57" t="n">
        <f aca="false">D1456*INDEX(Справочник!$E$5:$E$16,MATCH(C1456,Справочник!$A$5:$A$16,0))</f>
        <v>4.7</v>
      </c>
      <c r="K1456" s="57" t="n">
        <f aca="false">D1456*INDEX(Справочник!$F$5:$F$16,MATCH(C1456,Справочник!$A$5:$A$16,0))</f>
        <v>0.9</v>
      </c>
    </row>
    <row r="1457" customFormat="false" ht="15" hidden="false" customHeight="false" outlineLevel="0" collapsed="false">
      <c r="A1457" s="53" t="n">
        <v>45918</v>
      </c>
      <c r="B1457" s="54" t="s">
        <v>1090</v>
      </c>
      <c r="C1457" s="54" t="s">
        <v>83</v>
      </c>
      <c r="D1457" s="54" t="n">
        <v>2</v>
      </c>
      <c r="E1457" s="55" t="n">
        <v>11.5</v>
      </c>
      <c r="F1457" s="56" t="n">
        <v>0.1</v>
      </c>
      <c r="G1457" s="57" t="n">
        <f aca="false">D1457*E1457</f>
        <v>23</v>
      </c>
      <c r="H1457" s="57" t="n">
        <f aca="false">G1457*(1-F1457)</f>
        <v>20.7</v>
      </c>
      <c r="I1457" s="1" t="n">
        <f aca="false">MONTH(A1457)</f>
        <v>9</v>
      </c>
      <c r="J1457" s="57" t="n">
        <f aca="false">D1457*INDEX(Справочник!$E$5:$E$16,MATCH(C1457,Справочник!$A$5:$A$16,0))</f>
        <v>10.2</v>
      </c>
      <c r="K1457" s="57" t="n">
        <f aca="false">D1457*INDEX(Справочник!$F$5:$F$16,MATCH(C1457,Справочник!$A$5:$A$16,0))</f>
        <v>1.8</v>
      </c>
    </row>
    <row r="1458" customFormat="false" ht="15" hidden="false" customHeight="false" outlineLevel="0" collapsed="false">
      <c r="A1458" s="53" t="n">
        <v>45918</v>
      </c>
      <c r="B1458" s="54" t="s">
        <v>1090</v>
      </c>
      <c r="C1458" s="54" t="s">
        <v>85</v>
      </c>
      <c r="D1458" s="54" t="n">
        <v>2</v>
      </c>
      <c r="E1458" s="55" t="n">
        <v>6.9</v>
      </c>
      <c r="F1458" s="56" t="n">
        <v>0</v>
      </c>
      <c r="G1458" s="57" t="n">
        <f aca="false">D1458*E1458</f>
        <v>13.8</v>
      </c>
      <c r="H1458" s="57" t="n">
        <f aca="false">G1458*(1-F1458)</f>
        <v>13.8</v>
      </c>
      <c r="I1458" s="1" t="n">
        <f aca="false">MONTH(A1458)</f>
        <v>9</v>
      </c>
      <c r="J1458" s="57" t="n">
        <f aca="false">D1458*INDEX(Справочник!$E$5:$E$16,MATCH(C1458,Справочник!$A$5:$A$16,0))</f>
        <v>4.6</v>
      </c>
      <c r="K1458" s="57" t="n">
        <f aca="false">D1458*INDEX(Справочник!$F$5:$F$16,MATCH(C1458,Справочник!$A$5:$A$16,0))</f>
        <v>1.4</v>
      </c>
    </row>
    <row r="1459" customFormat="false" ht="15" hidden="false" customHeight="false" outlineLevel="0" collapsed="false">
      <c r="A1459" s="53" t="n">
        <v>45918</v>
      </c>
      <c r="B1459" s="54" t="s">
        <v>1090</v>
      </c>
      <c r="C1459" s="54" t="s">
        <v>82</v>
      </c>
      <c r="D1459" s="54" t="n">
        <v>1</v>
      </c>
      <c r="E1459" s="55" t="n">
        <v>32</v>
      </c>
      <c r="F1459" s="56" t="n">
        <v>0</v>
      </c>
      <c r="G1459" s="57" t="n">
        <f aca="false">D1459*E1459</f>
        <v>32</v>
      </c>
      <c r="H1459" s="57" t="n">
        <f aca="false">G1459*(1-F1459)</f>
        <v>32</v>
      </c>
      <c r="I1459" s="1" t="n">
        <f aca="false">MONTH(A1459)</f>
        <v>9</v>
      </c>
      <c r="J1459" s="57" t="n">
        <f aca="false">D1459*INDEX(Справочник!$E$5:$E$16,MATCH(C1459,Справочник!$A$5:$A$16,0))</f>
        <v>16.5</v>
      </c>
      <c r="K1459" s="57" t="n">
        <f aca="false">D1459*INDEX(Справочник!$F$5:$F$16,MATCH(C1459,Справочник!$A$5:$A$16,0))</f>
        <v>2.4</v>
      </c>
    </row>
    <row r="1460" customFormat="false" ht="15" hidden="false" customHeight="false" outlineLevel="0" collapsed="false">
      <c r="A1460" s="53" t="n">
        <v>45918</v>
      </c>
      <c r="B1460" s="54" t="s">
        <v>1091</v>
      </c>
      <c r="C1460" s="54" t="s">
        <v>82</v>
      </c>
      <c r="D1460" s="54" t="n">
        <v>1</v>
      </c>
      <c r="E1460" s="55" t="n">
        <v>32</v>
      </c>
      <c r="F1460" s="56" t="n">
        <v>0</v>
      </c>
      <c r="G1460" s="57" t="n">
        <f aca="false">D1460*E1460</f>
        <v>32</v>
      </c>
      <c r="H1460" s="57" t="n">
        <f aca="false">G1460*(1-F1460)</f>
        <v>32</v>
      </c>
      <c r="I1460" s="1" t="n">
        <f aca="false">MONTH(A1460)</f>
        <v>9</v>
      </c>
      <c r="J1460" s="57" t="n">
        <f aca="false">D1460*INDEX(Справочник!$E$5:$E$16,MATCH(C1460,Справочник!$A$5:$A$16,0))</f>
        <v>16.5</v>
      </c>
      <c r="K1460" s="57" t="n">
        <f aca="false">D1460*INDEX(Справочник!$F$5:$F$16,MATCH(C1460,Справочник!$A$5:$A$16,0))</f>
        <v>2.4</v>
      </c>
    </row>
    <row r="1461" customFormat="false" ht="15" hidden="false" customHeight="false" outlineLevel="0" collapsed="false">
      <c r="A1461" s="53" t="n">
        <v>45918</v>
      </c>
      <c r="B1461" s="54" t="s">
        <v>1092</v>
      </c>
      <c r="C1461" s="54" t="s">
        <v>89</v>
      </c>
      <c r="D1461" s="54" t="n">
        <v>1</v>
      </c>
      <c r="E1461" s="55" t="n">
        <v>24</v>
      </c>
      <c r="F1461" s="56" t="n">
        <v>0</v>
      </c>
      <c r="G1461" s="57" t="n">
        <f aca="false">D1461*E1461</f>
        <v>24</v>
      </c>
      <c r="H1461" s="57" t="n">
        <f aca="false">G1461*(1-F1461)</f>
        <v>24</v>
      </c>
      <c r="I1461" s="1" t="n">
        <f aca="false">MONTH(A1461)</f>
        <v>9</v>
      </c>
      <c r="J1461" s="57" t="n">
        <f aca="false">D1461*INDEX(Справочник!$E$5:$E$16,MATCH(C1461,Справочник!$A$5:$A$16,0))</f>
        <v>13.5</v>
      </c>
      <c r="K1461" s="57" t="n">
        <f aca="false">D1461*INDEX(Справочник!$F$5:$F$16,MATCH(C1461,Справочник!$A$5:$A$16,0))</f>
        <v>3.8</v>
      </c>
    </row>
    <row r="1462" customFormat="false" ht="15" hidden="false" customHeight="false" outlineLevel="0" collapsed="false">
      <c r="A1462" s="53" t="n">
        <v>45918</v>
      </c>
      <c r="B1462" s="54" t="s">
        <v>1093</v>
      </c>
      <c r="C1462" s="54" t="s">
        <v>89</v>
      </c>
      <c r="D1462" s="54" t="n">
        <v>1</v>
      </c>
      <c r="E1462" s="55" t="n">
        <v>24</v>
      </c>
      <c r="F1462" s="56" t="n">
        <v>0.1</v>
      </c>
      <c r="G1462" s="57" t="n">
        <f aca="false">D1462*E1462</f>
        <v>24</v>
      </c>
      <c r="H1462" s="57" t="n">
        <f aca="false">G1462*(1-F1462)</f>
        <v>21.6</v>
      </c>
      <c r="I1462" s="1" t="n">
        <f aca="false">MONTH(A1462)</f>
        <v>9</v>
      </c>
      <c r="J1462" s="57" t="n">
        <f aca="false">D1462*INDEX(Справочник!$E$5:$E$16,MATCH(C1462,Справочник!$A$5:$A$16,0))</f>
        <v>13.5</v>
      </c>
      <c r="K1462" s="57" t="n">
        <f aca="false">D1462*INDEX(Справочник!$F$5:$F$16,MATCH(C1462,Справочник!$A$5:$A$16,0))</f>
        <v>3.8</v>
      </c>
    </row>
    <row r="1463" customFormat="false" ht="15" hidden="false" customHeight="false" outlineLevel="0" collapsed="false">
      <c r="A1463" s="53" t="n">
        <v>45918</v>
      </c>
      <c r="B1463" s="54" t="s">
        <v>1094</v>
      </c>
      <c r="C1463" s="54" t="s">
        <v>83</v>
      </c>
      <c r="D1463" s="54" t="n">
        <v>1</v>
      </c>
      <c r="E1463" s="55" t="n">
        <v>11.5</v>
      </c>
      <c r="F1463" s="56" t="n">
        <v>0</v>
      </c>
      <c r="G1463" s="57" t="n">
        <f aca="false">D1463*E1463</f>
        <v>11.5</v>
      </c>
      <c r="H1463" s="57" t="n">
        <f aca="false">G1463*(1-F1463)</f>
        <v>11.5</v>
      </c>
      <c r="I1463" s="1" t="n">
        <f aca="false">MONTH(A1463)</f>
        <v>9</v>
      </c>
      <c r="J1463" s="57" t="n">
        <f aca="false">D1463*INDEX(Справочник!$E$5:$E$16,MATCH(C1463,Справочник!$A$5:$A$16,0))</f>
        <v>5.1</v>
      </c>
      <c r="K1463" s="57" t="n">
        <f aca="false">D1463*INDEX(Справочник!$F$5:$F$16,MATCH(C1463,Справочник!$A$5:$A$16,0))</f>
        <v>0.9</v>
      </c>
    </row>
    <row r="1464" customFormat="false" ht="15" hidden="false" customHeight="false" outlineLevel="0" collapsed="false">
      <c r="A1464" s="53" t="n">
        <v>45918</v>
      </c>
      <c r="B1464" s="54" t="s">
        <v>1094</v>
      </c>
      <c r="C1464" s="54" t="s">
        <v>80</v>
      </c>
      <c r="D1464" s="54" t="n">
        <v>1</v>
      </c>
      <c r="E1464" s="55" t="n">
        <v>9.9</v>
      </c>
      <c r="F1464" s="56" t="n">
        <v>0</v>
      </c>
      <c r="G1464" s="57" t="n">
        <f aca="false">D1464*E1464</f>
        <v>9.9</v>
      </c>
      <c r="H1464" s="57" t="n">
        <f aca="false">G1464*(1-F1464)</f>
        <v>9.9</v>
      </c>
      <c r="I1464" s="1" t="n">
        <f aca="false">MONTH(A1464)</f>
        <v>9</v>
      </c>
      <c r="J1464" s="57" t="n">
        <f aca="false">D1464*INDEX(Справочник!$E$5:$E$16,MATCH(C1464,Справочник!$A$5:$A$16,0))</f>
        <v>4.2</v>
      </c>
      <c r="K1464" s="57" t="n">
        <f aca="false">D1464*INDEX(Справочник!$F$5:$F$16,MATCH(C1464,Справочник!$A$5:$A$16,0))</f>
        <v>0.9</v>
      </c>
    </row>
    <row r="1465" customFormat="false" ht="15" hidden="false" customHeight="false" outlineLevel="0" collapsed="false">
      <c r="A1465" s="53" t="n">
        <v>45919</v>
      </c>
      <c r="B1465" s="54" t="s">
        <v>1095</v>
      </c>
      <c r="C1465" s="54" t="s">
        <v>83</v>
      </c>
      <c r="D1465" s="54" t="n">
        <v>2</v>
      </c>
      <c r="E1465" s="55" t="n">
        <v>11.5</v>
      </c>
      <c r="F1465" s="56" t="n">
        <v>0.1</v>
      </c>
      <c r="G1465" s="57" t="n">
        <f aca="false">D1465*E1465</f>
        <v>23</v>
      </c>
      <c r="H1465" s="57" t="n">
        <f aca="false">G1465*(1-F1465)</f>
        <v>20.7</v>
      </c>
      <c r="I1465" s="1" t="n">
        <f aca="false">MONTH(A1465)</f>
        <v>9</v>
      </c>
      <c r="J1465" s="57" t="n">
        <f aca="false">D1465*INDEX(Справочник!$E$5:$E$16,MATCH(C1465,Справочник!$A$5:$A$16,0))</f>
        <v>10.2</v>
      </c>
      <c r="K1465" s="57" t="n">
        <f aca="false">D1465*INDEX(Справочник!$F$5:$F$16,MATCH(C1465,Справочник!$A$5:$A$16,0))</f>
        <v>1.8</v>
      </c>
    </row>
    <row r="1466" customFormat="false" ht="15" hidden="false" customHeight="false" outlineLevel="0" collapsed="false">
      <c r="A1466" s="53" t="n">
        <v>45919</v>
      </c>
      <c r="B1466" s="54" t="s">
        <v>1095</v>
      </c>
      <c r="C1466" s="54" t="s">
        <v>89</v>
      </c>
      <c r="D1466" s="54" t="n">
        <v>1</v>
      </c>
      <c r="E1466" s="55" t="n">
        <v>24</v>
      </c>
      <c r="F1466" s="56" t="n">
        <v>0</v>
      </c>
      <c r="G1466" s="57" t="n">
        <f aca="false">D1466*E1466</f>
        <v>24</v>
      </c>
      <c r="H1466" s="57" t="n">
        <f aca="false">G1466*(1-F1466)</f>
        <v>24</v>
      </c>
      <c r="I1466" s="1" t="n">
        <f aca="false">MONTH(A1466)</f>
        <v>9</v>
      </c>
      <c r="J1466" s="57" t="n">
        <f aca="false">D1466*INDEX(Справочник!$E$5:$E$16,MATCH(C1466,Справочник!$A$5:$A$16,0))</f>
        <v>13.5</v>
      </c>
      <c r="K1466" s="57" t="n">
        <f aca="false">D1466*INDEX(Справочник!$F$5:$F$16,MATCH(C1466,Справочник!$A$5:$A$16,0))</f>
        <v>3.8</v>
      </c>
    </row>
    <row r="1467" customFormat="false" ht="15" hidden="false" customHeight="false" outlineLevel="0" collapsed="false">
      <c r="A1467" s="53" t="n">
        <v>45919</v>
      </c>
      <c r="B1467" s="54" t="s">
        <v>1096</v>
      </c>
      <c r="C1467" s="54" t="s">
        <v>83</v>
      </c>
      <c r="D1467" s="54" t="n">
        <v>1</v>
      </c>
      <c r="E1467" s="55" t="n">
        <v>11.5</v>
      </c>
      <c r="F1467" s="56" t="n">
        <v>0</v>
      </c>
      <c r="G1467" s="57" t="n">
        <f aca="false">D1467*E1467</f>
        <v>11.5</v>
      </c>
      <c r="H1467" s="57" t="n">
        <f aca="false">G1467*(1-F1467)</f>
        <v>11.5</v>
      </c>
      <c r="I1467" s="1" t="n">
        <f aca="false">MONTH(A1467)</f>
        <v>9</v>
      </c>
      <c r="J1467" s="57" t="n">
        <f aca="false">D1467*INDEX(Справочник!$E$5:$E$16,MATCH(C1467,Справочник!$A$5:$A$16,0))</f>
        <v>5.1</v>
      </c>
      <c r="K1467" s="57" t="n">
        <f aca="false">D1467*INDEX(Справочник!$F$5:$F$16,MATCH(C1467,Справочник!$A$5:$A$16,0))</f>
        <v>0.9</v>
      </c>
    </row>
    <row r="1468" customFormat="false" ht="15" hidden="false" customHeight="false" outlineLevel="0" collapsed="false">
      <c r="A1468" s="53" t="n">
        <v>45919</v>
      </c>
      <c r="B1468" s="54" t="s">
        <v>1096</v>
      </c>
      <c r="C1468" s="54" t="s">
        <v>82</v>
      </c>
      <c r="D1468" s="54" t="n">
        <v>1</v>
      </c>
      <c r="E1468" s="55" t="n">
        <v>32</v>
      </c>
      <c r="F1468" s="56" t="n">
        <v>0.1</v>
      </c>
      <c r="G1468" s="57" t="n">
        <f aca="false">D1468*E1468</f>
        <v>32</v>
      </c>
      <c r="H1468" s="57" t="n">
        <f aca="false">G1468*(1-F1468)</f>
        <v>28.8</v>
      </c>
      <c r="I1468" s="1" t="n">
        <f aca="false">MONTH(A1468)</f>
        <v>9</v>
      </c>
      <c r="J1468" s="57" t="n">
        <f aca="false">D1468*INDEX(Справочник!$E$5:$E$16,MATCH(C1468,Справочник!$A$5:$A$16,0))</f>
        <v>16.5</v>
      </c>
      <c r="K1468" s="57" t="n">
        <f aca="false">D1468*INDEX(Справочник!$F$5:$F$16,MATCH(C1468,Справочник!$A$5:$A$16,0))</f>
        <v>2.4</v>
      </c>
    </row>
    <row r="1469" customFormat="false" ht="15" hidden="false" customHeight="false" outlineLevel="0" collapsed="false">
      <c r="A1469" s="53" t="n">
        <v>45919</v>
      </c>
      <c r="B1469" s="54" t="s">
        <v>1096</v>
      </c>
      <c r="C1469" s="54" t="s">
        <v>80</v>
      </c>
      <c r="D1469" s="54" t="n">
        <v>1</v>
      </c>
      <c r="E1469" s="55" t="n">
        <v>9.9</v>
      </c>
      <c r="F1469" s="56" t="n">
        <v>0</v>
      </c>
      <c r="G1469" s="57" t="n">
        <f aca="false">D1469*E1469</f>
        <v>9.9</v>
      </c>
      <c r="H1469" s="57" t="n">
        <f aca="false">G1469*(1-F1469)</f>
        <v>9.9</v>
      </c>
      <c r="I1469" s="1" t="n">
        <f aca="false">MONTH(A1469)</f>
        <v>9</v>
      </c>
      <c r="J1469" s="57" t="n">
        <f aca="false">D1469*INDEX(Справочник!$E$5:$E$16,MATCH(C1469,Справочник!$A$5:$A$16,0))</f>
        <v>4.2</v>
      </c>
      <c r="K1469" s="57" t="n">
        <f aca="false">D1469*INDEX(Справочник!$F$5:$F$16,MATCH(C1469,Справочник!$A$5:$A$16,0))</f>
        <v>0.9</v>
      </c>
    </row>
    <row r="1470" customFormat="false" ht="15" hidden="false" customHeight="false" outlineLevel="0" collapsed="false">
      <c r="A1470" s="53" t="n">
        <v>45920</v>
      </c>
      <c r="B1470" s="54" t="s">
        <v>1097</v>
      </c>
      <c r="C1470" s="54" t="s">
        <v>86</v>
      </c>
      <c r="D1470" s="54" t="n">
        <v>1</v>
      </c>
      <c r="E1470" s="55" t="n">
        <v>7.5</v>
      </c>
      <c r="F1470" s="56" t="n">
        <v>0.1</v>
      </c>
      <c r="G1470" s="57" t="n">
        <f aca="false">D1470*E1470</f>
        <v>7.5</v>
      </c>
      <c r="H1470" s="57" t="n">
        <f aca="false">G1470*(1-F1470)</f>
        <v>6.75</v>
      </c>
      <c r="I1470" s="1" t="n">
        <f aca="false">MONTH(A1470)</f>
        <v>9</v>
      </c>
      <c r="J1470" s="57" t="n">
        <f aca="false">D1470*INDEX(Справочник!$E$5:$E$16,MATCH(C1470,Справочник!$A$5:$A$16,0))</f>
        <v>2.6</v>
      </c>
      <c r="K1470" s="57" t="n">
        <f aca="false">D1470*INDEX(Справочник!$F$5:$F$16,MATCH(C1470,Справочник!$A$5:$A$16,0))</f>
        <v>0.7</v>
      </c>
    </row>
    <row r="1471" customFormat="false" ht="15" hidden="false" customHeight="false" outlineLevel="0" collapsed="false">
      <c r="A1471" s="53" t="n">
        <v>45920</v>
      </c>
      <c r="B1471" s="54" t="s">
        <v>1098</v>
      </c>
      <c r="C1471" s="54" t="s">
        <v>91</v>
      </c>
      <c r="D1471" s="54" t="n">
        <v>1</v>
      </c>
      <c r="E1471" s="55" t="n">
        <v>28</v>
      </c>
      <c r="F1471" s="56" t="n">
        <v>0.2</v>
      </c>
      <c r="G1471" s="57" t="n">
        <f aca="false">D1471*E1471</f>
        <v>28</v>
      </c>
      <c r="H1471" s="57" t="n">
        <f aca="false">G1471*(1-F1471)</f>
        <v>22.4</v>
      </c>
      <c r="I1471" s="1" t="n">
        <f aca="false">MONTH(A1471)</f>
        <v>9</v>
      </c>
      <c r="J1471" s="57" t="n">
        <f aca="false">D1471*INDEX(Справочник!$E$5:$E$16,MATCH(C1471,Справочник!$A$5:$A$16,0))</f>
        <v>17.4</v>
      </c>
      <c r="K1471" s="57" t="n">
        <f aca="false">D1471*INDEX(Справочник!$F$5:$F$16,MATCH(C1471,Справочник!$A$5:$A$16,0))</f>
        <v>7.9</v>
      </c>
    </row>
    <row r="1472" customFormat="false" ht="15" hidden="false" customHeight="false" outlineLevel="0" collapsed="false">
      <c r="A1472" s="53" t="n">
        <v>45920</v>
      </c>
      <c r="B1472" s="54" t="s">
        <v>1098</v>
      </c>
      <c r="C1472" s="54" t="s">
        <v>80</v>
      </c>
      <c r="D1472" s="54" t="n">
        <v>1</v>
      </c>
      <c r="E1472" s="55" t="n">
        <v>9.9</v>
      </c>
      <c r="F1472" s="56" t="n">
        <v>0.1</v>
      </c>
      <c r="G1472" s="57" t="n">
        <f aca="false">D1472*E1472</f>
        <v>9.9</v>
      </c>
      <c r="H1472" s="57" t="n">
        <f aca="false">G1472*(1-F1472)</f>
        <v>8.91</v>
      </c>
      <c r="I1472" s="1" t="n">
        <f aca="false">MONTH(A1472)</f>
        <v>9</v>
      </c>
      <c r="J1472" s="57" t="n">
        <f aca="false">D1472*INDEX(Справочник!$E$5:$E$16,MATCH(C1472,Справочник!$A$5:$A$16,0))</f>
        <v>4.2</v>
      </c>
      <c r="K1472" s="57" t="n">
        <f aca="false">D1472*INDEX(Справочник!$F$5:$F$16,MATCH(C1472,Справочник!$A$5:$A$16,0))</f>
        <v>0.9</v>
      </c>
    </row>
    <row r="1473" customFormat="false" ht="15" hidden="false" customHeight="false" outlineLevel="0" collapsed="false">
      <c r="A1473" s="53" t="n">
        <v>45920</v>
      </c>
      <c r="B1473" s="54" t="s">
        <v>1099</v>
      </c>
      <c r="C1473" s="54" t="s">
        <v>83</v>
      </c>
      <c r="D1473" s="54" t="n">
        <v>1</v>
      </c>
      <c r="E1473" s="55" t="n">
        <v>11.5</v>
      </c>
      <c r="F1473" s="56" t="n">
        <v>0</v>
      </c>
      <c r="G1473" s="57" t="n">
        <f aca="false">D1473*E1473</f>
        <v>11.5</v>
      </c>
      <c r="H1473" s="57" t="n">
        <f aca="false">G1473*(1-F1473)</f>
        <v>11.5</v>
      </c>
      <c r="I1473" s="1" t="n">
        <f aca="false">MONTH(A1473)</f>
        <v>9</v>
      </c>
      <c r="J1473" s="57" t="n">
        <f aca="false">D1473*INDEX(Справочник!$E$5:$E$16,MATCH(C1473,Справочник!$A$5:$A$16,0))</f>
        <v>5.1</v>
      </c>
      <c r="K1473" s="57" t="n">
        <f aca="false">D1473*INDEX(Справочник!$F$5:$F$16,MATCH(C1473,Справочник!$A$5:$A$16,0))</f>
        <v>0.9</v>
      </c>
    </row>
    <row r="1474" customFormat="false" ht="15" hidden="false" customHeight="false" outlineLevel="0" collapsed="false">
      <c r="A1474" s="53" t="n">
        <v>45920</v>
      </c>
      <c r="B1474" s="54" t="s">
        <v>1100</v>
      </c>
      <c r="C1474" s="54" t="s">
        <v>87</v>
      </c>
      <c r="D1474" s="54" t="n">
        <v>1</v>
      </c>
      <c r="E1474" s="55" t="n">
        <v>5.9</v>
      </c>
      <c r="F1474" s="56" t="n">
        <v>0</v>
      </c>
      <c r="G1474" s="57" t="n">
        <f aca="false">D1474*E1474</f>
        <v>5.9</v>
      </c>
      <c r="H1474" s="57" t="n">
        <f aca="false">G1474*(1-F1474)</f>
        <v>5.9</v>
      </c>
      <c r="I1474" s="1" t="n">
        <f aca="false">MONTH(A1474)</f>
        <v>9</v>
      </c>
      <c r="J1474" s="57" t="n">
        <f aca="false">D1474*INDEX(Справочник!$E$5:$E$16,MATCH(C1474,Справочник!$A$5:$A$16,0))</f>
        <v>1.9</v>
      </c>
      <c r="K1474" s="57" t="n">
        <f aca="false">D1474*INDEX(Справочник!$F$5:$F$16,MATCH(C1474,Справочник!$A$5:$A$16,0))</f>
        <v>0.7</v>
      </c>
    </row>
    <row r="1475" customFormat="false" ht="15" hidden="false" customHeight="false" outlineLevel="0" collapsed="false">
      <c r="A1475" s="53" t="n">
        <v>45920</v>
      </c>
      <c r="B1475" s="54" t="s">
        <v>1101</v>
      </c>
      <c r="C1475" s="54" t="s">
        <v>85</v>
      </c>
      <c r="D1475" s="54" t="n">
        <v>1</v>
      </c>
      <c r="E1475" s="55" t="n">
        <v>6.9</v>
      </c>
      <c r="F1475" s="56" t="n">
        <v>0.1</v>
      </c>
      <c r="G1475" s="57" t="n">
        <f aca="false">D1475*E1475</f>
        <v>6.9</v>
      </c>
      <c r="H1475" s="57" t="n">
        <f aca="false">G1475*(1-F1475)</f>
        <v>6.21</v>
      </c>
      <c r="I1475" s="1" t="n">
        <f aca="false">MONTH(A1475)</f>
        <v>9</v>
      </c>
      <c r="J1475" s="57" t="n">
        <f aca="false">D1475*INDEX(Справочник!$E$5:$E$16,MATCH(C1475,Справочник!$A$5:$A$16,0))</f>
        <v>2.3</v>
      </c>
      <c r="K1475" s="57" t="n">
        <f aca="false">D1475*INDEX(Справочник!$F$5:$F$16,MATCH(C1475,Справочник!$A$5:$A$16,0))</f>
        <v>0.7</v>
      </c>
    </row>
    <row r="1476" customFormat="false" ht="15" hidden="false" customHeight="false" outlineLevel="0" collapsed="false">
      <c r="A1476" s="53" t="n">
        <v>45921</v>
      </c>
      <c r="B1476" s="54" t="s">
        <v>1102</v>
      </c>
      <c r="C1476" s="54" t="s">
        <v>87</v>
      </c>
      <c r="D1476" s="54" t="n">
        <v>1</v>
      </c>
      <c r="E1476" s="55" t="n">
        <v>5.9</v>
      </c>
      <c r="F1476" s="56" t="n">
        <v>0.1</v>
      </c>
      <c r="G1476" s="57" t="n">
        <f aca="false">D1476*E1476</f>
        <v>5.9</v>
      </c>
      <c r="H1476" s="57" t="n">
        <f aca="false">G1476*(1-F1476)</f>
        <v>5.31</v>
      </c>
      <c r="I1476" s="1" t="n">
        <f aca="false">MONTH(A1476)</f>
        <v>9</v>
      </c>
      <c r="J1476" s="57" t="n">
        <f aca="false">D1476*INDEX(Справочник!$E$5:$E$16,MATCH(C1476,Справочник!$A$5:$A$16,0))</f>
        <v>1.9</v>
      </c>
      <c r="K1476" s="57" t="n">
        <f aca="false">D1476*INDEX(Справочник!$F$5:$F$16,MATCH(C1476,Справочник!$A$5:$A$16,0))</f>
        <v>0.7</v>
      </c>
    </row>
    <row r="1477" customFormat="false" ht="15" hidden="false" customHeight="false" outlineLevel="0" collapsed="false">
      <c r="A1477" s="53" t="n">
        <v>45921</v>
      </c>
      <c r="B1477" s="54" t="s">
        <v>1103</v>
      </c>
      <c r="C1477" s="54" t="s">
        <v>91</v>
      </c>
      <c r="D1477" s="54" t="n">
        <v>1</v>
      </c>
      <c r="E1477" s="55" t="n">
        <v>28</v>
      </c>
      <c r="F1477" s="56" t="n">
        <v>0.2</v>
      </c>
      <c r="G1477" s="57" t="n">
        <f aca="false">D1477*E1477</f>
        <v>28</v>
      </c>
      <c r="H1477" s="57" t="n">
        <f aca="false">G1477*(1-F1477)</f>
        <v>22.4</v>
      </c>
      <c r="I1477" s="1" t="n">
        <f aca="false">MONTH(A1477)</f>
        <v>9</v>
      </c>
      <c r="J1477" s="57" t="n">
        <f aca="false">D1477*INDEX(Справочник!$E$5:$E$16,MATCH(C1477,Справочник!$A$5:$A$16,0))</f>
        <v>17.4</v>
      </c>
      <c r="K1477" s="57" t="n">
        <f aca="false">D1477*INDEX(Справочник!$F$5:$F$16,MATCH(C1477,Справочник!$A$5:$A$16,0))</f>
        <v>7.9</v>
      </c>
    </row>
    <row r="1478" customFormat="false" ht="15" hidden="false" customHeight="false" outlineLevel="0" collapsed="false">
      <c r="A1478" s="53" t="n">
        <v>45921</v>
      </c>
      <c r="B1478" s="54" t="s">
        <v>1103</v>
      </c>
      <c r="C1478" s="54" t="s">
        <v>83</v>
      </c>
      <c r="D1478" s="54" t="n">
        <v>1</v>
      </c>
      <c r="E1478" s="55" t="n">
        <v>11.5</v>
      </c>
      <c r="F1478" s="56" t="n">
        <v>0</v>
      </c>
      <c r="G1478" s="57" t="n">
        <f aca="false">D1478*E1478</f>
        <v>11.5</v>
      </c>
      <c r="H1478" s="57" t="n">
        <f aca="false">G1478*(1-F1478)</f>
        <v>11.5</v>
      </c>
      <c r="I1478" s="1" t="n">
        <f aca="false">MONTH(A1478)</f>
        <v>9</v>
      </c>
      <c r="J1478" s="57" t="n">
        <f aca="false">D1478*INDEX(Справочник!$E$5:$E$16,MATCH(C1478,Справочник!$A$5:$A$16,0))</f>
        <v>5.1</v>
      </c>
      <c r="K1478" s="57" t="n">
        <f aca="false">D1478*INDEX(Справочник!$F$5:$F$16,MATCH(C1478,Справочник!$A$5:$A$16,0))</f>
        <v>0.9</v>
      </c>
    </row>
    <row r="1479" customFormat="false" ht="15" hidden="false" customHeight="false" outlineLevel="0" collapsed="false">
      <c r="A1479" s="53" t="n">
        <v>45921</v>
      </c>
      <c r="B1479" s="54" t="s">
        <v>1104</v>
      </c>
      <c r="C1479" s="54" t="s">
        <v>80</v>
      </c>
      <c r="D1479" s="54" t="n">
        <v>1</v>
      </c>
      <c r="E1479" s="55" t="n">
        <v>9.9</v>
      </c>
      <c r="F1479" s="56" t="n">
        <v>0</v>
      </c>
      <c r="G1479" s="57" t="n">
        <f aca="false">D1479*E1479</f>
        <v>9.9</v>
      </c>
      <c r="H1479" s="57" t="n">
        <f aca="false">G1479*(1-F1479)</f>
        <v>9.9</v>
      </c>
      <c r="I1479" s="1" t="n">
        <f aca="false">MONTH(A1479)</f>
        <v>9</v>
      </c>
      <c r="J1479" s="57" t="n">
        <f aca="false">D1479*INDEX(Справочник!$E$5:$E$16,MATCH(C1479,Справочник!$A$5:$A$16,0))</f>
        <v>4.2</v>
      </c>
      <c r="K1479" s="57" t="n">
        <f aca="false">D1479*INDEX(Справочник!$F$5:$F$16,MATCH(C1479,Справочник!$A$5:$A$16,0))</f>
        <v>0.9</v>
      </c>
    </row>
    <row r="1480" customFormat="false" ht="15" hidden="false" customHeight="false" outlineLevel="0" collapsed="false">
      <c r="A1480" s="53" t="n">
        <v>45921</v>
      </c>
      <c r="B1480" s="54" t="s">
        <v>1105</v>
      </c>
      <c r="C1480" s="54" t="s">
        <v>87</v>
      </c>
      <c r="D1480" s="54" t="n">
        <v>2</v>
      </c>
      <c r="E1480" s="55" t="n">
        <v>5.9</v>
      </c>
      <c r="F1480" s="56" t="n">
        <v>0.1</v>
      </c>
      <c r="G1480" s="57" t="n">
        <f aca="false">D1480*E1480</f>
        <v>11.8</v>
      </c>
      <c r="H1480" s="57" t="n">
        <f aca="false">G1480*(1-F1480)</f>
        <v>10.62</v>
      </c>
      <c r="I1480" s="1" t="n">
        <f aca="false">MONTH(A1480)</f>
        <v>9</v>
      </c>
      <c r="J1480" s="57" t="n">
        <f aca="false">D1480*INDEX(Справочник!$E$5:$E$16,MATCH(C1480,Справочник!$A$5:$A$16,0))</f>
        <v>3.8</v>
      </c>
      <c r="K1480" s="57" t="n">
        <f aca="false">D1480*INDEX(Справочник!$F$5:$F$16,MATCH(C1480,Справочник!$A$5:$A$16,0))</f>
        <v>1.4</v>
      </c>
    </row>
    <row r="1481" customFormat="false" ht="15" hidden="false" customHeight="false" outlineLevel="0" collapsed="false">
      <c r="A1481" s="53" t="n">
        <v>45922</v>
      </c>
      <c r="B1481" s="54" t="s">
        <v>1106</v>
      </c>
      <c r="C1481" s="54" t="s">
        <v>91</v>
      </c>
      <c r="D1481" s="54" t="n">
        <v>1</v>
      </c>
      <c r="E1481" s="55" t="n">
        <v>28</v>
      </c>
      <c r="F1481" s="56" t="n">
        <v>0.2</v>
      </c>
      <c r="G1481" s="57" t="n">
        <f aca="false">D1481*E1481</f>
        <v>28</v>
      </c>
      <c r="H1481" s="57" t="n">
        <f aca="false">G1481*(1-F1481)</f>
        <v>22.4</v>
      </c>
      <c r="I1481" s="1" t="n">
        <f aca="false">MONTH(A1481)</f>
        <v>9</v>
      </c>
      <c r="J1481" s="57" t="n">
        <f aca="false">D1481*INDEX(Справочник!$E$5:$E$16,MATCH(C1481,Справочник!$A$5:$A$16,0))</f>
        <v>17.4</v>
      </c>
      <c r="K1481" s="57" t="n">
        <f aca="false">D1481*INDEX(Справочник!$F$5:$F$16,MATCH(C1481,Справочник!$A$5:$A$16,0))</f>
        <v>7.9</v>
      </c>
    </row>
    <row r="1482" customFormat="false" ht="15" hidden="false" customHeight="false" outlineLevel="0" collapsed="false">
      <c r="A1482" s="53" t="n">
        <v>45922</v>
      </c>
      <c r="B1482" s="54" t="s">
        <v>1107</v>
      </c>
      <c r="C1482" s="54" t="s">
        <v>80</v>
      </c>
      <c r="D1482" s="54" t="n">
        <v>1</v>
      </c>
      <c r="E1482" s="55" t="n">
        <v>9.9</v>
      </c>
      <c r="F1482" s="56" t="n">
        <v>0</v>
      </c>
      <c r="G1482" s="57" t="n">
        <f aca="false">D1482*E1482</f>
        <v>9.9</v>
      </c>
      <c r="H1482" s="57" t="n">
        <f aca="false">G1482*(1-F1482)</f>
        <v>9.9</v>
      </c>
      <c r="I1482" s="1" t="n">
        <f aca="false">MONTH(A1482)</f>
        <v>9</v>
      </c>
      <c r="J1482" s="57" t="n">
        <f aca="false">D1482*INDEX(Справочник!$E$5:$E$16,MATCH(C1482,Справочник!$A$5:$A$16,0))</f>
        <v>4.2</v>
      </c>
      <c r="K1482" s="57" t="n">
        <f aca="false">D1482*INDEX(Справочник!$F$5:$F$16,MATCH(C1482,Справочник!$A$5:$A$16,0))</f>
        <v>0.9</v>
      </c>
    </row>
    <row r="1483" customFormat="false" ht="15" hidden="false" customHeight="false" outlineLevel="0" collapsed="false">
      <c r="A1483" s="53" t="n">
        <v>45923</v>
      </c>
      <c r="B1483" s="54" t="s">
        <v>1108</v>
      </c>
      <c r="C1483" s="54" t="s">
        <v>80</v>
      </c>
      <c r="D1483" s="54" t="n">
        <v>2</v>
      </c>
      <c r="E1483" s="55" t="n">
        <v>9.9</v>
      </c>
      <c r="F1483" s="56" t="n">
        <v>0</v>
      </c>
      <c r="G1483" s="57" t="n">
        <f aca="false">D1483*E1483</f>
        <v>19.8</v>
      </c>
      <c r="H1483" s="57" t="n">
        <f aca="false">G1483*(1-F1483)</f>
        <v>19.8</v>
      </c>
      <c r="I1483" s="1" t="n">
        <f aca="false">MONTH(A1483)</f>
        <v>9</v>
      </c>
      <c r="J1483" s="57" t="n">
        <f aca="false">D1483*INDEX(Справочник!$E$5:$E$16,MATCH(C1483,Справочник!$A$5:$A$16,0))</f>
        <v>8.4</v>
      </c>
      <c r="K1483" s="57" t="n">
        <f aca="false">D1483*INDEX(Справочник!$F$5:$F$16,MATCH(C1483,Справочник!$A$5:$A$16,0))</f>
        <v>1.8</v>
      </c>
    </row>
    <row r="1484" customFormat="false" ht="15" hidden="false" customHeight="false" outlineLevel="0" collapsed="false">
      <c r="A1484" s="53" t="n">
        <v>45923</v>
      </c>
      <c r="B1484" s="54" t="s">
        <v>1109</v>
      </c>
      <c r="C1484" s="54" t="s">
        <v>80</v>
      </c>
      <c r="D1484" s="54" t="n">
        <v>2</v>
      </c>
      <c r="E1484" s="55" t="n">
        <v>9.9</v>
      </c>
      <c r="F1484" s="56" t="n">
        <v>0</v>
      </c>
      <c r="G1484" s="57" t="n">
        <f aca="false">D1484*E1484</f>
        <v>19.8</v>
      </c>
      <c r="H1484" s="57" t="n">
        <f aca="false">G1484*(1-F1484)</f>
        <v>19.8</v>
      </c>
      <c r="I1484" s="1" t="n">
        <f aca="false">MONTH(A1484)</f>
        <v>9</v>
      </c>
      <c r="J1484" s="57" t="n">
        <f aca="false">D1484*INDEX(Справочник!$E$5:$E$16,MATCH(C1484,Справочник!$A$5:$A$16,0))</f>
        <v>8.4</v>
      </c>
      <c r="K1484" s="57" t="n">
        <f aca="false">D1484*INDEX(Справочник!$F$5:$F$16,MATCH(C1484,Справочник!$A$5:$A$16,0))</f>
        <v>1.8</v>
      </c>
    </row>
    <row r="1485" customFormat="false" ht="15" hidden="false" customHeight="false" outlineLevel="0" collapsed="false">
      <c r="A1485" s="53" t="n">
        <v>45923</v>
      </c>
      <c r="B1485" s="54" t="s">
        <v>1110</v>
      </c>
      <c r="C1485" s="54" t="s">
        <v>82</v>
      </c>
      <c r="D1485" s="54" t="n">
        <v>2</v>
      </c>
      <c r="E1485" s="55" t="n">
        <v>32</v>
      </c>
      <c r="F1485" s="56" t="n">
        <v>0</v>
      </c>
      <c r="G1485" s="57" t="n">
        <f aca="false">D1485*E1485</f>
        <v>64</v>
      </c>
      <c r="H1485" s="57" t="n">
        <f aca="false">G1485*(1-F1485)</f>
        <v>64</v>
      </c>
      <c r="I1485" s="1" t="n">
        <f aca="false">MONTH(A1485)</f>
        <v>9</v>
      </c>
      <c r="J1485" s="57" t="n">
        <f aca="false">D1485*INDEX(Справочник!$E$5:$E$16,MATCH(C1485,Справочник!$A$5:$A$16,0))</f>
        <v>33</v>
      </c>
      <c r="K1485" s="57" t="n">
        <f aca="false">D1485*INDEX(Справочник!$F$5:$F$16,MATCH(C1485,Справочник!$A$5:$A$16,0))</f>
        <v>4.8</v>
      </c>
    </row>
    <row r="1486" customFormat="false" ht="15" hidden="false" customHeight="false" outlineLevel="0" collapsed="false">
      <c r="A1486" s="53" t="n">
        <v>45923</v>
      </c>
      <c r="B1486" s="54" t="s">
        <v>1111</v>
      </c>
      <c r="C1486" s="54" t="s">
        <v>80</v>
      </c>
      <c r="D1486" s="54" t="n">
        <v>1</v>
      </c>
      <c r="E1486" s="55" t="n">
        <v>9.9</v>
      </c>
      <c r="F1486" s="56" t="n">
        <v>0</v>
      </c>
      <c r="G1486" s="57" t="n">
        <f aca="false">D1486*E1486</f>
        <v>9.9</v>
      </c>
      <c r="H1486" s="57" t="n">
        <f aca="false">G1486*(1-F1486)</f>
        <v>9.9</v>
      </c>
      <c r="I1486" s="1" t="n">
        <f aca="false">MONTH(A1486)</f>
        <v>9</v>
      </c>
      <c r="J1486" s="57" t="n">
        <f aca="false">D1486*INDEX(Справочник!$E$5:$E$16,MATCH(C1486,Справочник!$A$5:$A$16,0))</f>
        <v>4.2</v>
      </c>
      <c r="K1486" s="57" t="n">
        <f aca="false">D1486*INDEX(Справочник!$F$5:$F$16,MATCH(C1486,Справочник!$A$5:$A$16,0))</f>
        <v>0.9</v>
      </c>
    </row>
    <row r="1487" customFormat="false" ht="15" hidden="false" customHeight="false" outlineLevel="0" collapsed="false">
      <c r="A1487" s="53" t="n">
        <v>45923</v>
      </c>
      <c r="B1487" s="54" t="s">
        <v>1111</v>
      </c>
      <c r="C1487" s="54" t="s">
        <v>90</v>
      </c>
      <c r="D1487" s="54" t="n">
        <v>1</v>
      </c>
      <c r="E1487" s="55" t="n">
        <v>4.5</v>
      </c>
      <c r="F1487" s="56" t="n">
        <v>0</v>
      </c>
      <c r="G1487" s="57" t="n">
        <f aca="false">D1487*E1487</f>
        <v>4.5</v>
      </c>
      <c r="H1487" s="57" t="n">
        <f aca="false">G1487*(1-F1487)</f>
        <v>4.5</v>
      </c>
      <c r="I1487" s="1" t="n">
        <f aca="false">MONTH(A1487)</f>
        <v>9</v>
      </c>
      <c r="J1487" s="57" t="n">
        <f aca="false">D1487*INDEX(Справочник!$E$5:$E$16,MATCH(C1487,Справочник!$A$5:$A$16,0))</f>
        <v>1.6</v>
      </c>
      <c r="K1487" s="57" t="n">
        <f aca="false">D1487*INDEX(Справочник!$F$5:$F$16,MATCH(C1487,Справочник!$A$5:$A$16,0))</f>
        <v>2.9</v>
      </c>
    </row>
    <row r="1488" customFormat="false" ht="15" hidden="false" customHeight="false" outlineLevel="0" collapsed="false">
      <c r="A1488" s="53" t="n">
        <v>45923</v>
      </c>
      <c r="B1488" s="54" t="s">
        <v>1112</v>
      </c>
      <c r="C1488" s="54" t="s">
        <v>80</v>
      </c>
      <c r="D1488" s="54" t="n">
        <v>1</v>
      </c>
      <c r="E1488" s="55" t="n">
        <v>9.9</v>
      </c>
      <c r="F1488" s="56" t="n">
        <v>0.1</v>
      </c>
      <c r="G1488" s="57" t="n">
        <f aca="false">D1488*E1488</f>
        <v>9.9</v>
      </c>
      <c r="H1488" s="57" t="n">
        <f aca="false">G1488*(1-F1488)</f>
        <v>8.91</v>
      </c>
      <c r="I1488" s="1" t="n">
        <f aca="false">MONTH(A1488)</f>
        <v>9</v>
      </c>
      <c r="J1488" s="57" t="n">
        <f aca="false">D1488*INDEX(Справочник!$E$5:$E$16,MATCH(C1488,Справочник!$A$5:$A$16,0))</f>
        <v>4.2</v>
      </c>
      <c r="K1488" s="57" t="n">
        <f aca="false">D1488*INDEX(Справочник!$F$5:$F$16,MATCH(C1488,Справочник!$A$5:$A$16,0))</f>
        <v>0.9</v>
      </c>
    </row>
    <row r="1489" customFormat="false" ht="15" hidden="false" customHeight="false" outlineLevel="0" collapsed="false">
      <c r="A1489" s="53" t="n">
        <v>45923</v>
      </c>
      <c r="B1489" s="54" t="s">
        <v>1113</v>
      </c>
      <c r="C1489" s="54" t="s">
        <v>90</v>
      </c>
      <c r="D1489" s="54" t="n">
        <v>1</v>
      </c>
      <c r="E1489" s="55" t="n">
        <v>4.5</v>
      </c>
      <c r="F1489" s="56" t="n">
        <v>0.1</v>
      </c>
      <c r="G1489" s="57" t="n">
        <f aca="false">D1489*E1489</f>
        <v>4.5</v>
      </c>
      <c r="H1489" s="57" t="n">
        <f aca="false">G1489*(1-F1489)</f>
        <v>4.05</v>
      </c>
      <c r="I1489" s="1" t="n">
        <f aca="false">MONTH(A1489)</f>
        <v>9</v>
      </c>
      <c r="J1489" s="57" t="n">
        <f aca="false">D1489*INDEX(Справочник!$E$5:$E$16,MATCH(C1489,Справочник!$A$5:$A$16,0))</f>
        <v>1.6</v>
      </c>
      <c r="K1489" s="57" t="n">
        <f aca="false">D1489*INDEX(Справочник!$F$5:$F$16,MATCH(C1489,Справочник!$A$5:$A$16,0))</f>
        <v>2.9</v>
      </c>
    </row>
    <row r="1490" customFormat="false" ht="15" hidden="false" customHeight="false" outlineLevel="0" collapsed="false">
      <c r="A1490" s="53" t="n">
        <v>45923</v>
      </c>
      <c r="B1490" s="54" t="s">
        <v>1113</v>
      </c>
      <c r="C1490" s="54" t="s">
        <v>83</v>
      </c>
      <c r="D1490" s="54" t="n">
        <v>1</v>
      </c>
      <c r="E1490" s="55" t="n">
        <v>11.5</v>
      </c>
      <c r="F1490" s="56" t="n">
        <v>0.1</v>
      </c>
      <c r="G1490" s="57" t="n">
        <f aca="false">D1490*E1490</f>
        <v>11.5</v>
      </c>
      <c r="H1490" s="57" t="n">
        <f aca="false">G1490*(1-F1490)</f>
        <v>10.35</v>
      </c>
      <c r="I1490" s="1" t="n">
        <f aca="false">MONTH(A1490)</f>
        <v>9</v>
      </c>
      <c r="J1490" s="57" t="n">
        <f aca="false">D1490*INDEX(Справочник!$E$5:$E$16,MATCH(C1490,Справочник!$A$5:$A$16,0))</f>
        <v>5.1</v>
      </c>
      <c r="K1490" s="57" t="n">
        <f aca="false">D1490*INDEX(Справочник!$F$5:$F$16,MATCH(C1490,Справочник!$A$5:$A$16,0))</f>
        <v>0.9</v>
      </c>
    </row>
    <row r="1491" customFormat="false" ht="15" hidden="false" customHeight="false" outlineLevel="0" collapsed="false">
      <c r="A1491" s="53" t="n">
        <v>45923</v>
      </c>
      <c r="B1491" s="54" t="s">
        <v>1114</v>
      </c>
      <c r="C1491" s="54" t="s">
        <v>80</v>
      </c>
      <c r="D1491" s="54" t="n">
        <v>1</v>
      </c>
      <c r="E1491" s="55" t="n">
        <v>9.9</v>
      </c>
      <c r="F1491" s="56" t="n">
        <v>0</v>
      </c>
      <c r="G1491" s="57" t="n">
        <f aca="false">D1491*E1491</f>
        <v>9.9</v>
      </c>
      <c r="H1491" s="57" t="n">
        <f aca="false">G1491*(1-F1491)</f>
        <v>9.9</v>
      </c>
      <c r="I1491" s="1" t="n">
        <f aca="false">MONTH(A1491)</f>
        <v>9</v>
      </c>
      <c r="J1491" s="57" t="n">
        <f aca="false">D1491*INDEX(Справочник!$E$5:$E$16,MATCH(C1491,Справочник!$A$5:$A$16,0))</f>
        <v>4.2</v>
      </c>
      <c r="K1491" s="57" t="n">
        <f aca="false">D1491*INDEX(Справочник!$F$5:$F$16,MATCH(C1491,Справочник!$A$5:$A$16,0))</f>
        <v>0.9</v>
      </c>
    </row>
    <row r="1492" customFormat="false" ht="15" hidden="false" customHeight="false" outlineLevel="0" collapsed="false">
      <c r="A1492" s="53" t="n">
        <v>45923</v>
      </c>
      <c r="B1492" s="54" t="s">
        <v>1115</v>
      </c>
      <c r="C1492" s="54" t="s">
        <v>88</v>
      </c>
      <c r="D1492" s="54" t="n">
        <v>1</v>
      </c>
      <c r="E1492" s="55" t="n">
        <v>39</v>
      </c>
      <c r="F1492" s="56" t="n">
        <v>0.1</v>
      </c>
      <c r="G1492" s="57" t="n">
        <f aca="false">D1492*E1492</f>
        <v>39</v>
      </c>
      <c r="H1492" s="57" t="n">
        <f aca="false">G1492*(1-F1492)</f>
        <v>35.1</v>
      </c>
      <c r="I1492" s="1" t="n">
        <f aca="false">MONTH(A1492)</f>
        <v>9</v>
      </c>
      <c r="J1492" s="57" t="n">
        <f aca="false">D1492*INDEX(Справочник!$E$5:$E$16,MATCH(C1492,Справочник!$A$5:$A$16,0))</f>
        <v>24</v>
      </c>
      <c r="K1492" s="57" t="n">
        <f aca="false">D1492*INDEX(Справочник!$F$5:$F$16,MATCH(C1492,Справочник!$A$5:$A$16,0))</f>
        <v>4.2</v>
      </c>
    </row>
    <row r="1493" customFormat="false" ht="15" hidden="false" customHeight="false" outlineLevel="0" collapsed="false">
      <c r="A1493" s="53" t="n">
        <v>45923</v>
      </c>
      <c r="B1493" s="54" t="s">
        <v>1116</v>
      </c>
      <c r="C1493" s="54" t="s">
        <v>91</v>
      </c>
      <c r="D1493" s="54" t="n">
        <v>1</v>
      </c>
      <c r="E1493" s="55" t="n">
        <v>28</v>
      </c>
      <c r="F1493" s="56" t="n">
        <v>0.2</v>
      </c>
      <c r="G1493" s="57" t="n">
        <f aca="false">D1493*E1493</f>
        <v>28</v>
      </c>
      <c r="H1493" s="57" t="n">
        <f aca="false">G1493*(1-F1493)</f>
        <v>22.4</v>
      </c>
      <c r="I1493" s="1" t="n">
        <f aca="false">MONTH(A1493)</f>
        <v>9</v>
      </c>
      <c r="J1493" s="57" t="n">
        <f aca="false">D1493*INDEX(Справочник!$E$5:$E$16,MATCH(C1493,Справочник!$A$5:$A$16,0))</f>
        <v>17.4</v>
      </c>
      <c r="K1493" s="57" t="n">
        <f aca="false">D1493*INDEX(Справочник!$F$5:$F$16,MATCH(C1493,Справочник!$A$5:$A$16,0))</f>
        <v>7.9</v>
      </c>
    </row>
    <row r="1494" customFormat="false" ht="15" hidden="false" customHeight="false" outlineLevel="0" collapsed="false">
      <c r="A1494" s="53" t="n">
        <v>45923</v>
      </c>
      <c r="B1494" s="54" t="s">
        <v>1116</v>
      </c>
      <c r="C1494" s="54" t="s">
        <v>81</v>
      </c>
      <c r="D1494" s="54" t="n">
        <v>1</v>
      </c>
      <c r="E1494" s="55" t="n">
        <v>29.9</v>
      </c>
      <c r="F1494" s="56" t="n">
        <v>0.1</v>
      </c>
      <c r="G1494" s="57" t="n">
        <f aca="false">D1494*E1494</f>
        <v>29.9</v>
      </c>
      <c r="H1494" s="57" t="n">
        <f aca="false">G1494*(1-F1494)</f>
        <v>26.91</v>
      </c>
      <c r="I1494" s="1" t="n">
        <f aca="false">MONTH(A1494)</f>
        <v>9</v>
      </c>
      <c r="J1494" s="57" t="n">
        <f aca="false">D1494*INDEX(Справочник!$E$5:$E$16,MATCH(C1494,Справочник!$A$5:$A$16,0))</f>
        <v>14.8</v>
      </c>
      <c r="K1494" s="57" t="n">
        <f aca="false">D1494*INDEX(Справочник!$F$5:$F$16,MATCH(C1494,Справочник!$A$5:$A$16,0))</f>
        <v>2.4</v>
      </c>
    </row>
    <row r="1495" customFormat="false" ht="15" hidden="false" customHeight="false" outlineLevel="0" collapsed="false">
      <c r="A1495" s="53" t="n">
        <v>45923</v>
      </c>
      <c r="B1495" s="54" t="s">
        <v>1117</v>
      </c>
      <c r="C1495" s="54" t="s">
        <v>88</v>
      </c>
      <c r="D1495" s="54" t="n">
        <v>1</v>
      </c>
      <c r="E1495" s="55" t="n">
        <v>39</v>
      </c>
      <c r="F1495" s="56" t="n">
        <v>0.1</v>
      </c>
      <c r="G1495" s="57" t="n">
        <f aca="false">D1495*E1495</f>
        <v>39</v>
      </c>
      <c r="H1495" s="57" t="n">
        <f aca="false">G1495*(1-F1495)</f>
        <v>35.1</v>
      </c>
      <c r="I1495" s="1" t="n">
        <f aca="false">MONTH(A1495)</f>
        <v>9</v>
      </c>
      <c r="J1495" s="57" t="n">
        <f aca="false">D1495*INDEX(Справочник!$E$5:$E$16,MATCH(C1495,Справочник!$A$5:$A$16,0))</f>
        <v>24</v>
      </c>
      <c r="K1495" s="57" t="n">
        <f aca="false">D1495*INDEX(Справочник!$F$5:$F$16,MATCH(C1495,Справочник!$A$5:$A$16,0))</f>
        <v>4.2</v>
      </c>
    </row>
    <row r="1496" customFormat="false" ht="15" hidden="false" customHeight="false" outlineLevel="0" collapsed="false">
      <c r="A1496" s="53" t="n">
        <v>45923</v>
      </c>
      <c r="B1496" s="54" t="s">
        <v>1118</v>
      </c>
      <c r="C1496" s="54" t="s">
        <v>81</v>
      </c>
      <c r="D1496" s="54" t="n">
        <v>1</v>
      </c>
      <c r="E1496" s="55" t="n">
        <v>29.9</v>
      </c>
      <c r="F1496" s="56" t="n">
        <v>0.1</v>
      </c>
      <c r="G1496" s="57" t="n">
        <f aca="false">D1496*E1496</f>
        <v>29.9</v>
      </c>
      <c r="H1496" s="57" t="n">
        <f aca="false">G1496*(1-F1496)</f>
        <v>26.91</v>
      </c>
      <c r="I1496" s="1" t="n">
        <f aca="false">MONTH(A1496)</f>
        <v>9</v>
      </c>
      <c r="J1496" s="57" t="n">
        <f aca="false">D1496*INDEX(Справочник!$E$5:$E$16,MATCH(C1496,Справочник!$A$5:$A$16,0))</f>
        <v>14.8</v>
      </c>
      <c r="K1496" s="57" t="n">
        <f aca="false">D1496*INDEX(Справочник!$F$5:$F$16,MATCH(C1496,Справочник!$A$5:$A$16,0))</f>
        <v>2.4</v>
      </c>
    </row>
    <row r="1497" customFormat="false" ht="15" hidden="false" customHeight="false" outlineLevel="0" collapsed="false">
      <c r="A1497" s="53" t="n">
        <v>45924</v>
      </c>
      <c r="B1497" s="54" t="s">
        <v>1119</v>
      </c>
      <c r="C1497" s="54" t="s">
        <v>80</v>
      </c>
      <c r="D1497" s="54" t="n">
        <v>2</v>
      </c>
      <c r="E1497" s="55" t="n">
        <v>9.9</v>
      </c>
      <c r="F1497" s="56" t="n">
        <v>0.1</v>
      </c>
      <c r="G1497" s="57" t="n">
        <f aca="false">D1497*E1497</f>
        <v>19.8</v>
      </c>
      <c r="H1497" s="57" t="n">
        <f aca="false">G1497*(1-F1497)</f>
        <v>17.82</v>
      </c>
      <c r="I1497" s="1" t="n">
        <f aca="false">MONTH(A1497)</f>
        <v>9</v>
      </c>
      <c r="J1497" s="57" t="n">
        <f aca="false">D1497*INDEX(Справочник!$E$5:$E$16,MATCH(C1497,Справочник!$A$5:$A$16,0))</f>
        <v>8.4</v>
      </c>
      <c r="K1497" s="57" t="n">
        <f aca="false">D1497*INDEX(Справочник!$F$5:$F$16,MATCH(C1497,Справочник!$A$5:$A$16,0))</f>
        <v>1.8</v>
      </c>
    </row>
    <row r="1498" customFormat="false" ht="15" hidden="false" customHeight="false" outlineLevel="0" collapsed="false">
      <c r="A1498" s="53" t="n">
        <v>45924</v>
      </c>
      <c r="B1498" s="54" t="s">
        <v>1120</v>
      </c>
      <c r="C1498" s="54" t="s">
        <v>85</v>
      </c>
      <c r="D1498" s="54" t="n">
        <v>1</v>
      </c>
      <c r="E1498" s="55" t="n">
        <v>6.9</v>
      </c>
      <c r="F1498" s="56" t="n">
        <v>0.1</v>
      </c>
      <c r="G1498" s="57" t="n">
        <f aca="false">D1498*E1498</f>
        <v>6.9</v>
      </c>
      <c r="H1498" s="57" t="n">
        <f aca="false">G1498*(1-F1498)</f>
        <v>6.21</v>
      </c>
      <c r="I1498" s="1" t="n">
        <f aca="false">MONTH(A1498)</f>
        <v>9</v>
      </c>
      <c r="J1498" s="57" t="n">
        <f aca="false">D1498*INDEX(Справочник!$E$5:$E$16,MATCH(C1498,Справочник!$A$5:$A$16,0))</f>
        <v>2.3</v>
      </c>
      <c r="K1498" s="57" t="n">
        <f aca="false">D1498*INDEX(Справочник!$F$5:$F$16,MATCH(C1498,Справочник!$A$5:$A$16,0))</f>
        <v>0.7</v>
      </c>
    </row>
    <row r="1499" customFormat="false" ht="15" hidden="false" customHeight="false" outlineLevel="0" collapsed="false">
      <c r="A1499" s="53" t="n">
        <v>45924</v>
      </c>
      <c r="B1499" s="54" t="s">
        <v>1120</v>
      </c>
      <c r="C1499" s="54" t="s">
        <v>87</v>
      </c>
      <c r="D1499" s="54" t="n">
        <v>1</v>
      </c>
      <c r="E1499" s="55" t="n">
        <v>5.9</v>
      </c>
      <c r="F1499" s="56" t="n">
        <v>0</v>
      </c>
      <c r="G1499" s="57" t="n">
        <f aca="false">D1499*E1499</f>
        <v>5.9</v>
      </c>
      <c r="H1499" s="57" t="n">
        <f aca="false">G1499*(1-F1499)</f>
        <v>5.9</v>
      </c>
      <c r="I1499" s="1" t="n">
        <f aca="false">MONTH(A1499)</f>
        <v>9</v>
      </c>
      <c r="J1499" s="57" t="n">
        <f aca="false">D1499*INDEX(Справочник!$E$5:$E$16,MATCH(C1499,Справочник!$A$5:$A$16,0))</f>
        <v>1.9</v>
      </c>
      <c r="K1499" s="57" t="n">
        <f aca="false">D1499*INDEX(Справочник!$F$5:$F$16,MATCH(C1499,Справочник!$A$5:$A$16,0))</f>
        <v>0.7</v>
      </c>
    </row>
    <row r="1500" customFormat="false" ht="15" hidden="false" customHeight="false" outlineLevel="0" collapsed="false">
      <c r="A1500" s="53" t="n">
        <v>45924</v>
      </c>
      <c r="B1500" s="54" t="s">
        <v>1121</v>
      </c>
      <c r="C1500" s="54" t="s">
        <v>81</v>
      </c>
      <c r="D1500" s="54" t="n">
        <v>1</v>
      </c>
      <c r="E1500" s="55" t="n">
        <v>29.9</v>
      </c>
      <c r="F1500" s="56" t="n">
        <v>0</v>
      </c>
      <c r="G1500" s="57" t="n">
        <f aca="false">D1500*E1500</f>
        <v>29.9</v>
      </c>
      <c r="H1500" s="57" t="n">
        <f aca="false">G1500*(1-F1500)</f>
        <v>29.9</v>
      </c>
      <c r="I1500" s="1" t="n">
        <f aca="false">MONTH(A1500)</f>
        <v>9</v>
      </c>
      <c r="J1500" s="57" t="n">
        <f aca="false">D1500*INDEX(Справочник!$E$5:$E$16,MATCH(C1500,Справочник!$A$5:$A$16,0))</f>
        <v>14.8</v>
      </c>
      <c r="K1500" s="57" t="n">
        <f aca="false">D1500*INDEX(Справочник!$F$5:$F$16,MATCH(C1500,Справочник!$A$5:$A$16,0))</f>
        <v>2.4</v>
      </c>
    </row>
    <row r="1501" customFormat="false" ht="15" hidden="false" customHeight="false" outlineLevel="0" collapsed="false">
      <c r="A1501" s="53" t="n">
        <v>45924</v>
      </c>
      <c r="B1501" s="54" t="s">
        <v>1121</v>
      </c>
      <c r="C1501" s="54" t="s">
        <v>91</v>
      </c>
      <c r="D1501" s="54" t="n">
        <v>1</v>
      </c>
      <c r="E1501" s="55" t="n">
        <v>28</v>
      </c>
      <c r="F1501" s="56" t="n">
        <v>0.2</v>
      </c>
      <c r="G1501" s="57" t="n">
        <f aca="false">D1501*E1501</f>
        <v>28</v>
      </c>
      <c r="H1501" s="57" t="n">
        <f aca="false">G1501*(1-F1501)</f>
        <v>22.4</v>
      </c>
      <c r="I1501" s="1" t="n">
        <f aca="false">MONTH(A1501)</f>
        <v>9</v>
      </c>
      <c r="J1501" s="57" t="n">
        <f aca="false">D1501*INDEX(Справочник!$E$5:$E$16,MATCH(C1501,Справочник!$A$5:$A$16,0))</f>
        <v>17.4</v>
      </c>
      <c r="K1501" s="57" t="n">
        <f aca="false">D1501*INDEX(Справочник!$F$5:$F$16,MATCH(C1501,Справочник!$A$5:$A$16,0))</f>
        <v>7.9</v>
      </c>
    </row>
    <row r="1502" customFormat="false" ht="15" hidden="false" customHeight="false" outlineLevel="0" collapsed="false">
      <c r="A1502" s="53" t="n">
        <v>45924</v>
      </c>
      <c r="B1502" s="54" t="s">
        <v>1121</v>
      </c>
      <c r="C1502" s="54" t="s">
        <v>89</v>
      </c>
      <c r="D1502" s="54" t="n">
        <v>1</v>
      </c>
      <c r="E1502" s="55" t="n">
        <v>24</v>
      </c>
      <c r="F1502" s="56" t="n">
        <v>0</v>
      </c>
      <c r="G1502" s="57" t="n">
        <f aca="false">D1502*E1502</f>
        <v>24</v>
      </c>
      <c r="H1502" s="57" t="n">
        <f aca="false">G1502*(1-F1502)</f>
        <v>24</v>
      </c>
      <c r="I1502" s="1" t="n">
        <f aca="false">MONTH(A1502)</f>
        <v>9</v>
      </c>
      <c r="J1502" s="57" t="n">
        <f aca="false">D1502*INDEX(Справочник!$E$5:$E$16,MATCH(C1502,Справочник!$A$5:$A$16,0))</f>
        <v>13.5</v>
      </c>
      <c r="K1502" s="57" t="n">
        <f aca="false">D1502*INDEX(Справочник!$F$5:$F$16,MATCH(C1502,Справочник!$A$5:$A$16,0))</f>
        <v>3.8</v>
      </c>
    </row>
    <row r="1503" customFormat="false" ht="15" hidden="false" customHeight="false" outlineLevel="0" collapsed="false">
      <c r="A1503" s="53" t="n">
        <v>45924</v>
      </c>
      <c r="B1503" s="54" t="s">
        <v>1122</v>
      </c>
      <c r="C1503" s="54" t="s">
        <v>85</v>
      </c>
      <c r="D1503" s="54" t="n">
        <v>1</v>
      </c>
      <c r="E1503" s="55" t="n">
        <v>6.9</v>
      </c>
      <c r="F1503" s="56" t="n">
        <v>0</v>
      </c>
      <c r="G1503" s="57" t="n">
        <f aca="false">D1503*E1503</f>
        <v>6.9</v>
      </c>
      <c r="H1503" s="57" t="n">
        <f aca="false">G1503*(1-F1503)</f>
        <v>6.9</v>
      </c>
      <c r="I1503" s="1" t="n">
        <f aca="false">MONTH(A1503)</f>
        <v>9</v>
      </c>
      <c r="J1503" s="57" t="n">
        <f aca="false">D1503*INDEX(Справочник!$E$5:$E$16,MATCH(C1503,Справочник!$A$5:$A$16,0))</f>
        <v>2.3</v>
      </c>
      <c r="K1503" s="57" t="n">
        <f aca="false">D1503*INDEX(Справочник!$F$5:$F$16,MATCH(C1503,Справочник!$A$5:$A$16,0))</f>
        <v>0.7</v>
      </c>
    </row>
    <row r="1504" customFormat="false" ht="15" hidden="false" customHeight="false" outlineLevel="0" collapsed="false">
      <c r="A1504" s="53" t="n">
        <v>45925</v>
      </c>
      <c r="B1504" s="54" t="s">
        <v>1123</v>
      </c>
      <c r="C1504" s="54" t="s">
        <v>84</v>
      </c>
      <c r="D1504" s="54" t="n">
        <v>3</v>
      </c>
      <c r="E1504" s="55" t="n">
        <v>10.5</v>
      </c>
      <c r="F1504" s="56" t="n">
        <v>0</v>
      </c>
      <c r="G1504" s="57" t="n">
        <f aca="false">D1504*E1504</f>
        <v>31.5</v>
      </c>
      <c r="H1504" s="57" t="n">
        <f aca="false">G1504*(1-F1504)</f>
        <v>31.5</v>
      </c>
      <c r="I1504" s="1" t="n">
        <f aca="false">MONTH(A1504)</f>
        <v>9</v>
      </c>
      <c r="J1504" s="57" t="n">
        <f aca="false">D1504*INDEX(Справочник!$E$5:$E$16,MATCH(C1504,Справочник!$A$5:$A$16,0))</f>
        <v>14.1</v>
      </c>
      <c r="K1504" s="57" t="n">
        <f aca="false">D1504*INDEX(Справочник!$F$5:$F$16,MATCH(C1504,Справочник!$A$5:$A$16,0))</f>
        <v>2.7</v>
      </c>
    </row>
    <row r="1505" customFormat="false" ht="15" hidden="false" customHeight="false" outlineLevel="0" collapsed="false">
      <c r="A1505" s="53" t="n">
        <v>45925</v>
      </c>
      <c r="B1505" s="54" t="s">
        <v>1123</v>
      </c>
      <c r="C1505" s="54" t="s">
        <v>80</v>
      </c>
      <c r="D1505" s="54" t="n">
        <v>1</v>
      </c>
      <c r="E1505" s="55" t="n">
        <v>9.9</v>
      </c>
      <c r="F1505" s="56" t="n">
        <v>0.1</v>
      </c>
      <c r="G1505" s="57" t="n">
        <f aca="false">D1505*E1505</f>
        <v>9.9</v>
      </c>
      <c r="H1505" s="57" t="n">
        <f aca="false">G1505*(1-F1505)</f>
        <v>8.91</v>
      </c>
      <c r="I1505" s="1" t="n">
        <f aca="false">MONTH(A1505)</f>
        <v>9</v>
      </c>
      <c r="J1505" s="57" t="n">
        <f aca="false">D1505*INDEX(Справочник!$E$5:$E$16,MATCH(C1505,Справочник!$A$5:$A$16,0))</f>
        <v>4.2</v>
      </c>
      <c r="K1505" s="57" t="n">
        <f aca="false">D1505*INDEX(Справочник!$F$5:$F$16,MATCH(C1505,Справочник!$A$5:$A$16,0))</f>
        <v>0.9</v>
      </c>
    </row>
    <row r="1506" customFormat="false" ht="15" hidden="false" customHeight="false" outlineLevel="0" collapsed="false">
      <c r="A1506" s="53" t="n">
        <v>45925</v>
      </c>
      <c r="B1506" s="54" t="s">
        <v>1124</v>
      </c>
      <c r="C1506" s="54" t="s">
        <v>91</v>
      </c>
      <c r="D1506" s="54" t="n">
        <v>1</v>
      </c>
      <c r="E1506" s="55" t="n">
        <v>28</v>
      </c>
      <c r="F1506" s="56" t="n">
        <v>0.2</v>
      </c>
      <c r="G1506" s="57" t="n">
        <f aca="false">D1506*E1506</f>
        <v>28</v>
      </c>
      <c r="H1506" s="57" t="n">
        <f aca="false">G1506*(1-F1506)</f>
        <v>22.4</v>
      </c>
      <c r="I1506" s="1" t="n">
        <f aca="false">MONTH(A1506)</f>
        <v>9</v>
      </c>
      <c r="J1506" s="57" t="n">
        <f aca="false">D1506*INDEX(Справочник!$E$5:$E$16,MATCH(C1506,Справочник!$A$5:$A$16,0))</f>
        <v>17.4</v>
      </c>
      <c r="K1506" s="57" t="n">
        <f aca="false">D1506*INDEX(Справочник!$F$5:$F$16,MATCH(C1506,Справочник!$A$5:$A$16,0))</f>
        <v>7.9</v>
      </c>
    </row>
    <row r="1507" customFormat="false" ht="15" hidden="false" customHeight="false" outlineLevel="0" collapsed="false">
      <c r="A1507" s="53" t="n">
        <v>45925</v>
      </c>
      <c r="B1507" s="54" t="s">
        <v>1125</v>
      </c>
      <c r="C1507" s="54" t="s">
        <v>81</v>
      </c>
      <c r="D1507" s="54" t="n">
        <v>1</v>
      </c>
      <c r="E1507" s="55" t="n">
        <v>29.9</v>
      </c>
      <c r="F1507" s="56" t="n">
        <v>0.1</v>
      </c>
      <c r="G1507" s="57" t="n">
        <f aca="false">D1507*E1507</f>
        <v>29.9</v>
      </c>
      <c r="H1507" s="57" t="n">
        <f aca="false">G1507*(1-F1507)</f>
        <v>26.91</v>
      </c>
      <c r="I1507" s="1" t="n">
        <f aca="false">MONTH(A1507)</f>
        <v>9</v>
      </c>
      <c r="J1507" s="57" t="n">
        <f aca="false">D1507*INDEX(Справочник!$E$5:$E$16,MATCH(C1507,Справочник!$A$5:$A$16,0))</f>
        <v>14.8</v>
      </c>
      <c r="K1507" s="57" t="n">
        <f aca="false">D1507*INDEX(Справочник!$F$5:$F$16,MATCH(C1507,Справочник!$A$5:$A$16,0))</f>
        <v>2.4</v>
      </c>
    </row>
    <row r="1508" customFormat="false" ht="15" hidden="false" customHeight="false" outlineLevel="0" collapsed="false">
      <c r="A1508" s="53" t="n">
        <v>45925</v>
      </c>
      <c r="B1508" s="54" t="s">
        <v>1125</v>
      </c>
      <c r="C1508" s="54" t="s">
        <v>90</v>
      </c>
      <c r="D1508" s="54" t="n">
        <v>1</v>
      </c>
      <c r="E1508" s="55" t="n">
        <v>4.5</v>
      </c>
      <c r="F1508" s="56" t="n">
        <v>0</v>
      </c>
      <c r="G1508" s="57" t="n">
        <f aca="false">D1508*E1508</f>
        <v>4.5</v>
      </c>
      <c r="H1508" s="57" t="n">
        <f aca="false">G1508*(1-F1508)</f>
        <v>4.5</v>
      </c>
      <c r="I1508" s="1" t="n">
        <f aca="false">MONTH(A1508)</f>
        <v>9</v>
      </c>
      <c r="J1508" s="57" t="n">
        <f aca="false">D1508*INDEX(Справочник!$E$5:$E$16,MATCH(C1508,Справочник!$A$5:$A$16,0))</f>
        <v>1.6</v>
      </c>
      <c r="K1508" s="57" t="n">
        <f aca="false">D1508*INDEX(Справочник!$F$5:$F$16,MATCH(C1508,Справочник!$A$5:$A$16,0))</f>
        <v>2.9</v>
      </c>
    </row>
    <row r="1509" customFormat="false" ht="15" hidden="false" customHeight="false" outlineLevel="0" collapsed="false">
      <c r="A1509" s="53" t="n">
        <v>45925</v>
      </c>
      <c r="B1509" s="54" t="s">
        <v>1126</v>
      </c>
      <c r="C1509" s="54" t="s">
        <v>83</v>
      </c>
      <c r="D1509" s="54" t="n">
        <v>1</v>
      </c>
      <c r="E1509" s="55" t="n">
        <v>11.5</v>
      </c>
      <c r="F1509" s="56" t="n">
        <v>0.1</v>
      </c>
      <c r="G1509" s="57" t="n">
        <f aca="false">D1509*E1509</f>
        <v>11.5</v>
      </c>
      <c r="H1509" s="57" t="n">
        <f aca="false">G1509*(1-F1509)</f>
        <v>10.35</v>
      </c>
      <c r="I1509" s="1" t="n">
        <f aca="false">MONTH(A1509)</f>
        <v>9</v>
      </c>
      <c r="J1509" s="57" t="n">
        <f aca="false">D1509*INDEX(Справочник!$E$5:$E$16,MATCH(C1509,Справочник!$A$5:$A$16,0))</f>
        <v>5.1</v>
      </c>
      <c r="K1509" s="57" t="n">
        <f aca="false">D1509*INDEX(Справочник!$F$5:$F$16,MATCH(C1509,Справочник!$A$5:$A$16,0))</f>
        <v>0.9</v>
      </c>
    </row>
    <row r="1510" customFormat="false" ht="15" hidden="false" customHeight="false" outlineLevel="0" collapsed="false">
      <c r="A1510" s="53" t="n">
        <v>45925</v>
      </c>
      <c r="B1510" s="54" t="s">
        <v>1127</v>
      </c>
      <c r="C1510" s="54" t="s">
        <v>88</v>
      </c>
      <c r="D1510" s="54" t="n">
        <v>1</v>
      </c>
      <c r="E1510" s="55" t="n">
        <v>39</v>
      </c>
      <c r="F1510" s="56" t="n">
        <v>0</v>
      </c>
      <c r="G1510" s="57" t="n">
        <f aca="false">D1510*E1510</f>
        <v>39</v>
      </c>
      <c r="H1510" s="57" t="n">
        <f aca="false">G1510*(1-F1510)</f>
        <v>39</v>
      </c>
      <c r="I1510" s="1" t="n">
        <f aca="false">MONTH(A1510)</f>
        <v>9</v>
      </c>
      <c r="J1510" s="57" t="n">
        <f aca="false">D1510*INDEX(Справочник!$E$5:$E$16,MATCH(C1510,Справочник!$A$5:$A$16,0))</f>
        <v>24</v>
      </c>
      <c r="K1510" s="57" t="n">
        <f aca="false">D1510*INDEX(Справочник!$F$5:$F$16,MATCH(C1510,Справочник!$A$5:$A$16,0))</f>
        <v>4.2</v>
      </c>
    </row>
    <row r="1511" customFormat="false" ht="15" hidden="false" customHeight="false" outlineLevel="0" collapsed="false">
      <c r="A1511" s="53" t="n">
        <v>45925</v>
      </c>
      <c r="B1511" s="54" t="s">
        <v>1127</v>
      </c>
      <c r="C1511" s="54" t="s">
        <v>83</v>
      </c>
      <c r="D1511" s="54" t="n">
        <v>2</v>
      </c>
      <c r="E1511" s="55" t="n">
        <v>11.5</v>
      </c>
      <c r="F1511" s="56" t="n">
        <v>0.1</v>
      </c>
      <c r="G1511" s="57" t="n">
        <f aca="false">D1511*E1511</f>
        <v>23</v>
      </c>
      <c r="H1511" s="57" t="n">
        <f aca="false">G1511*(1-F1511)</f>
        <v>20.7</v>
      </c>
      <c r="I1511" s="1" t="n">
        <f aca="false">MONTH(A1511)</f>
        <v>9</v>
      </c>
      <c r="J1511" s="57" t="n">
        <f aca="false">D1511*INDEX(Справочник!$E$5:$E$16,MATCH(C1511,Справочник!$A$5:$A$16,0))</f>
        <v>10.2</v>
      </c>
      <c r="K1511" s="57" t="n">
        <f aca="false">D1511*INDEX(Справочник!$F$5:$F$16,MATCH(C1511,Справочник!$A$5:$A$16,0))</f>
        <v>1.8</v>
      </c>
    </row>
    <row r="1512" customFormat="false" ht="15" hidden="false" customHeight="false" outlineLevel="0" collapsed="false">
      <c r="A1512" s="53" t="n">
        <v>45925</v>
      </c>
      <c r="B1512" s="54" t="s">
        <v>1128</v>
      </c>
      <c r="C1512" s="54" t="s">
        <v>82</v>
      </c>
      <c r="D1512" s="54" t="n">
        <v>1</v>
      </c>
      <c r="E1512" s="55" t="n">
        <v>32</v>
      </c>
      <c r="F1512" s="56" t="n">
        <v>0</v>
      </c>
      <c r="G1512" s="57" t="n">
        <f aca="false">D1512*E1512</f>
        <v>32</v>
      </c>
      <c r="H1512" s="57" t="n">
        <f aca="false">G1512*(1-F1512)</f>
        <v>32</v>
      </c>
      <c r="I1512" s="1" t="n">
        <f aca="false">MONTH(A1512)</f>
        <v>9</v>
      </c>
      <c r="J1512" s="57" t="n">
        <f aca="false">D1512*INDEX(Справочник!$E$5:$E$16,MATCH(C1512,Справочник!$A$5:$A$16,0))</f>
        <v>16.5</v>
      </c>
      <c r="K1512" s="57" t="n">
        <f aca="false">D1512*INDEX(Справочник!$F$5:$F$16,MATCH(C1512,Справочник!$A$5:$A$16,0))</f>
        <v>2.4</v>
      </c>
    </row>
    <row r="1513" customFormat="false" ht="15" hidden="false" customHeight="false" outlineLevel="0" collapsed="false">
      <c r="A1513" s="53" t="n">
        <v>45925</v>
      </c>
      <c r="B1513" s="54" t="s">
        <v>1128</v>
      </c>
      <c r="C1513" s="54" t="s">
        <v>80</v>
      </c>
      <c r="D1513" s="54" t="n">
        <v>2</v>
      </c>
      <c r="E1513" s="55" t="n">
        <v>9.9</v>
      </c>
      <c r="F1513" s="56" t="n">
        <v>0</v>
      </c>
      <c r="G1513" s="57" t="n">
        <f aca="false">D1513*E1513</f>
        <v>19.8</v>
      </c>
      <c r="H1513" s="57" t="n">
        <f aca="false">G1513*(1-F1513)</f>
        <v>19.8</v>
      </c>
      <c r="I1513" s="1" t="n">
        <f aca="false">MONTH(A1513)</f>
        <v>9</v>
      </c>
      <c r="J1513" s="57" t="n">
        <f aca="false">D1513*INDEX(Справочник!$E$5:$E$16,MATCH(C1513,Справочник!$A$5:$A$16,0))</f>
        <v>8.4</v>
      </c>
      <c r="K1513" s="57" t="n">
        <f aca="false">D1513*INDEX(Справочник!$F$5:$F$16,MATCH(C1513,Справочник!$A$5:$A$16,0))</f>
        <v>1.8</v>
      </c>
    </row>
    <row r="1514" customFormat="false" ht="15" hidden="false" customHeight="false" outlineLevel="0" collapsed="false">
      <c r="A1514" s="53" t="n">
        <v>45925</v>
      </c>
      <c r="B1514" s="54" t="s">
        <v>1129</v>
      </c>
      <c r="C1514" s="54" t="s">
        <v>83</v>
      </c>
      <c r="D1514" s="54" t="n">
        <v>1</v>
      </c>
      <c r="E1514" s="55" t="n">
        <v>11.5</v>
      </c>
      <c r="F1514" s="56" t="n">
        <v>0</v>
      </c>
      <c r="G1514" s="57" t="n">
        <f aca="false">D1514*E1514</f>
        <v>11.5</v>
      </c>
      <c r="H1514" s="57" t="n">
        <f aca="false">G1514*(1-F1514)</f>
        <v>11.5</v>
      </c>
      <c r="I1514" s="1" t="n">
        <f aca="false">MONTH(A1514)</f>
        <v>9</v>
      </c>
      <c r="J1514" s="57" t="n">
        <f aca="false">D1514*INDEX(Справочник!$E$5:$E$16,MATCH(C1514,Справочник!$A$5:$A$16,0))</f>
        <v>5.1</v>
      </c>
      <c r="K1514" s="57" t="n">
        <f aca="false">D1514*INDEX(Справочник!$F$5:$F$16,MATCH(C1514,Справочник!$A$5:$A$16,0))</f>
        <v>0.9</v>
      </c>
    </row>
    <row r="1515" customFormat="false" ht="15" hidden="false" customHeight="false" outlineLevel="0" collapsed="false">
      <c r="A1515" s="53" t="n">
        <v>45926</v>
      </c>
      <c r="B1515" s="54" t="s">
        <v>1130</v>
      </c>
      <c r="C1515" s="54" t="s">
        <v>89</v>
      </c>
      <c r="D1515" s="54" t="n">
        <v>1</v>
      </c>
      <c r="E1515" s="55" t="n">
        <v>24</v>
      </c>
      <c r="F1515" s="56" t="n">
        <v>0</v>
      </c>
      <c r="G1515" s="57" t="n">
        <f aca="false">D1515*E1515</f>
        <v>24</v>
      </c>
      <c r="H1515" s="57" t="n">
        <f aca="false">G1515*(1-F1515)</f>
        <v>24</v>
      </c>
      <c r="I1515" s="1" t="n">
        <f aca="false">MONTH(A1515)</f>
        <v>9</v>
      </c>
      <c r="J1515" s="57" t="n">
        <f aca="false">D1515*INDEX(Справочник!$E$5:$E$16,MATCH(C1515,Справочник!$A$5:$A$16,0))</f>
        <v>13.5</v>
      </c>
      <c r="K1515" s="57" t="n">
        <f aca="false">D1515*INDEX(Справочник!$F$5:$F$16,MATCH(C1515,Справочник!$A$5:$A$16,0))</f>
        <v>3.8</v>
      </c>
    </row>
    <row r="1516" customFormat="false" ht="15" hidden="false" customHeight="false" outlineLevel="0" collapsed="false">
      <c r="A1516" s="53" t="n">
        <v>45926</v>
      </c>
      <c r="B1516" s="54" t="s">
        <v>1131</v>
      </c>
      <c r="C1516" s="54" t="s">
        <v>83</v>
      </c>
      <c r="D1516" s="54" t="n">
        <v>1</v>
      </c>
      <c r="E1516" s="55" t="n">
        <v>11.5</v>
      </c>
      <c r="F1516" s="56" t="n">
        <v>0</v>
      </c>
      <c r="G1516" s="57" t="n">
        <f aca="false">D1516*E1516</f>
        <v>11.5</v>
      </c>
      <c r="H1516" s="57" t="n">
        <f aca="false">G1516*(1-F1516)</f>
        <v>11.5</v>
      </c>
      <c r="I1516" s="1" t="n">
        <f aca="false">MONTH(A1516)</f>
        <v>9</v>
      </c>
      <c r="J1516" s="57" t="n">
        <f aca="false">D1516*INDEX(Справочник!$E$5:$E$16,MATCH(C1516,Справочник!$A$5:$A$16,0))</f>
        <v>5.1</v>
      </c>
      <c r="K1516" s="57" t="n">
        <f aca="false">D1516*INDEX(Справочник!$F$5:$F$16,MATCH(C1516,Справочник!$A$5:$A$16,0))</f>
        <v>0.9</v>
      </c>
    </row>
    <row r="1517" customFormat="false" ht="15" hidden="false" customHeight="false" outlineLevel="0" collapsed="false">
      <c r="A1517" s="53" t="n">
        <v>45926</v>
      </c>
      <c r="B1517" s="54" t="s">
        <v>1132</v>
      </c>
      <c r="C1517" s="54" t="s">
        <v>85</v>
      </c>
      <c r="D1517" s="54" t="n">
        <v>1</v>
      </c>
      <c r="E1517" s="55" t="n">
        <v>6.9</v>
      </c>
      <c r="F1517" s="56" t="n">
        <v>0</v>
      </c>
      <c r="G1517" s="57" t="n">
        <f aca="false">D1517*E1517</f>
        <v>6.9</v>
      </c>
      <c r="H1517" s="57" t="n">
        <f aca="false">G1517*(1-F1517)</f>
        <v>6.9</v>
      </c>
      <c r="I1517" s="1" t="n">
        <f aca="false">MONTH(A1517)</f>
        <v>9</v>
      </c>
      <c r="J1517" s="57" t="n">
        <f aca="false">D1517*INDEX(Справочник!$E$5:$E$16,MATCH(C1517,Справочник!$A$5:$A$16,0))</f>
        <v>2.3</v>
      </c>
      <c r="K1517" s="57" t="n">
        <f aca="false">D1517*INDEX(Справочник!$F$5:$F$16,MATCH(C1517,Справочник!$A$5:$A$16,0))</f>
        <v>0.7</v>
      </c>
    </row>
    <row r="1518" customFormat="false" ht="15" hidden="false" customHeight="false" outlineLevel="0" collapsed="false">
      <c r="A1518" s="53" t="n">
        <v>45926</v>
      </c>
      <c r="B1518" s="54" t="s">
        <v>1132</v>
      </c>
      <c r="C1518" s="54" t="s">
        <v>90</v>
      </c>
      <c r="D1518" s="54" t="n">
        <v>1</v>
      </c>
      <c r="E1518" s="55" t="n">
        <v>4.5</v>
      </c>
      <c r="F1518" s="56" t="n">
        <v>0</v>
      </c>
      <c r="G1518" s="57" t="n">
        <f aca="false">D1518*E1518</f>
        <v>4.5</v>
      </c>
      <c r="H1518" s="57" t="n">
        <f aca="false">G1518*(1-F1518)</f>
        <v>4.5</v>
      </c>
      <c r="I1518" s="1" t="n">
        <f aca="false">MONTH(A1518)</f>
        <v>9</v>
      </c>
      <c r="J1518" s="57" t="n">
        <f aca="false">D1518*INDEX(Справочник!$E$5:$E$16,MATCH(C1518,Справочник!$A$5:$A$16,0))</f>
        <v>1.6</v>
      </c>
      <c r="K1518" s="57" t="n">
        <f aca="false">D1518*INDEX(Справочник!$F$5:$F$16,MATCH(C1518,Справочник!$A$5:$A$16,0))</f>
        <v>2.9</v>
      </c>
    </row>
    <row r="1519" customFormat="false" ht="15" hidden="false" customHeight="false" outlineLevel="0" collapsed="false">
      <c r="A1519" s="53" t="n">
        <v>45926</v>
      </c>
      <c r="B1519" s="54" t="s">
        <v>1133</v>
      </c>
      <c r="C1519" s="54" t="s">
        <v>87</v>
      </c>
      <c r="D1519" s="54" t="n">
        <v>2</v>
      </c>
      <c r="E1519" s="55" t="n">
        <v>5.9</v>
      </c>
      <c r="F1519" s="56" t="n">
        <v>0</v>
      </c>
      <c r="G1519" s="57" t="n">
        <f aca="false">D1519*E1519</f>
        <v>11.8</v>
      </c>
      <c r="H1519" s="57" t="n">
        <f aca="false">G1519*(1-F1519)</f>
        <v>11.8</v>
      </c>
      <c r="I1519" s="1" t="n">
        <f aca="false">MONTH(A1519)</f>
        <v>9</v>
      </c>
      <c r="J1519" s="57" t="n">
        <f aca="false">D1519*INDEX(Справочник!$E$5:$E$16,MATCH(C1519,Справочник!$A$5:$A$16,0))</f>
        <v>3.8</v>
      </c>
      <c r="K1519" s="57" t="n">
        <f aca="false">D1519*INDEX(Справочник!$F$5:$F$16,MATCH(C1519,Справочник!$A$5:$A$16,0))</f>
        <v>1.4</v>
      </c>
    </row>
    <row r="1520" customFormat="false" ht="15" hidden="false" customHeight="false" outlineLevel="0" collapsed="false">
      <c r="A1520" s="53" t="n">
        <v>45926</v>
      </c>
      <c r="B1520" s="54" t="s">
        <v>1133</v>
      </c>
      <c r="C1520" s="54" t="s">
        <v>80</v>
      </c>
      <c r="D1520" s="54" t="n">
        <v>1</v>
      </c>
      <c r="E1520" s="55" t="n">
        <v>9.9</v>
      </c>
      <c r="F1520" s="56" t="n">
        <v>0</v>
      </c>
      <c r="G1520" s="57" t="n">
        <f aca="false">D1520*E1520</f>
        <v>9.9</v>
      </c>
      <c r="H1520" s="57" t="n">
        <f aca="false">G1520*(1-F1520)</f>
        <v>9.9</v>
      </c>
      <c r="I1520" s="1" t="n">
        <f aca="false">MONTH(A1520)</f>
        <v>9</v>
      </c>
      <c r="J1520" s="57" t="n">
        <f aca="false">D1520*INDEX(Справочник!$E$5:$E$16,MATCH(C1520,Справочник!$A$5:$A$16,0))</f>
        <v>4.2</v>
      </c>
      <c r="K1520" s="57" t="n">
        <f aca="false">D1520*INDEX(Справочник!$F$5:$F$16,MATCH(C1520,Справочник!$A$5:$A$16,0))</f>
        <v>0.9</v>
      </c>
    </row>
    <row r="1521" customFormat="false" ht="15" hidden="false" customHeight="false" outlineLevel="0" collapsed="false">
      <c r="A1521" s="53" t="n">
        <v>45926</v>
      </c>
      <c r="B1521" s="54" t="s">
        <v>1134</v>
      </c>
      <c r="C1521" s="54" t="s">
        <v>81</v>
      </c>
      <c r="D1521" s="54" t="n">
        <v>1</v>
      </c>
      <c r="E1521" s="55" t="n">
        <v>29.9</v>
      </c>
      <c r="F1521" s="56" t="n">
        <v>0</v>
      </c>
      <c r="G1521" s="57" t="n">
        <f aca="false">D1521*E1521</f>
        <v>29.9</v>
      </c>
      <c r="H1521" s="57" t="n">
        <f aca="false">G1521*(1-F1521)</f>
        <v>29.9</v>
      </c>
      <c r="I1521" s="1" t="n">
        <f aca="false">MONTH(A1521)</f>
        <v>9</v>
      </c>
      <c r="J1521" s="57" t="n">
        <f aca="false">D1521*INDEX(Справочник!$E$5:$E$16,MATCH(C1521,Справочник!$A$5:$A$16,0))</f>
        <v>14.8</v>
      </c>
      <c r="K1521" s="57" t="n">
        <f aca="false">D1521*INDEX(Справочник!$F$5:$F$16,MATCH(C1521,Справочник!$A$5:$A$16,0))</f>
        <v>2.4</v>
      </c>
    </row>
    <row r="1522" customFormat="false" ht="15" hidden="false" customHeight="false" outlineLevel="0" collapsed="false">
      <c r="A1522" s="53" t="n">
        <v>45926</v>
      </c>
      <c r="B1522" s="54" t="s">
        <v>1135</v>
      </c>
      <c r="C1522" s="54" t="s">
        <v>84</v>
      </c>
      <c r="D1522" s="54" t="n">
        <v>1</v>
      </c>
      <c r="E1522" s="55" t="n">
        <v>10.5</v>
      </c>
      <c r="F1522" s="56" t="n">
        <v>0.1</v>
      </c>
      <c r="G1522" s="57" t="n">
        <f aca="false">D1522*E1522</f>
        <v>10.5</v>
      </c>
      <c r="H1522" s="57" t="n">
        <f aca="false">G1522*(1-F1522)</f>
        <v>9.45</v>
      </c>
      <c r="I1522" s="1" t="n">
        <f aca="false">MONTH(A1522)</f>
        <v>9</v>
      </c>
      <c r="J1522" s="57" t="n">
        <f aca="false">D1522*INDEX(Справочник!$E$5:$E$16,MATCH(C1522,Справочник!$A$5:$A$16,0))</f>
        <v>4.7</v>
      </c>
      <c r="K1522" s="57" t="n">
        <f aca="false">D1522*INDEX(Справочник!$F$5:$F$16,MATCH(C1522,Справочник!$A$5:$A$16,0))</f>
        <v>0.9</v>
      </c>
    </row>
    <row r="1523" customFormat="false" ht="15" hidden="false" customHeight="false" outlineLevel="0" collapsed="false">
      <c r="A1523" s="53" t="n">
        <v>45926</v>
      </c>
      <c r="B1523" s="54" t="s">
        <v>1135</v>
      </c>
      <c r="C1523" s="54" t="s">
        <v>85</v>
      </c>
      <c r="D1523" s="54" t="n">
        <v>2</v>
      </c>
      <c r="E1523" s="55" t="n">
        <v>6.9</v>
      </c>
      <c r="F1523" s="56" t="n">
        <v>0.1</v>
      </c>
      <c r="G1523" s="57" t="n">
        <f aca="false">D1523*E1523</f>
        <v>13.8</v>
      </c>
      <c r="H1523" s="57" t="n">
        <f aca="false">G1523*(1-F1523)</f>
        <v>12.42</v>
      </c>
      <c r="I1523" s="1" t="n">
        <f aca="false">MONTH(A1523)</f>
        <v>9</v>
      </c>
      <c r="J1523" s="57" t="n">
        <f aca="false">D1523*INDEX(Справочник!$E$5:$E$16,MATCH(C1523,Справочник!$A$5:$A$16,0))</f>
        <v>4.6</v>
      </c>
      <c r="K1523" s="57" t="n">
        <f aca="false">D1523*INDEX(Справочник!$F$5:$F$16,MATCH(C1523,Справочник!$A$5:$A$16,0))</f>
        <v>1.4</v>
      </c>
    </row>
    <row r="1524" customFormat="false" ht="15" hidden="false" customHeight="false" outlineLevel="0" collapsed="false">
      <c r="A1524" s="53" t="n">
        <v>45926</v>
      </c>
      <c r="B1524" s="54" t="s">
        <v>1136</v>
      </c>
      <c r="C1524" s="54" t="s">
        <v>91</v>
      </c>
      <c r="D1524" s="54" t="n">
        <v>1</v>
      </c>
      <c r="E1524" s="55" t="n">
        <v>28</v>
      </c>
      <c r="F1524" s="56" t="n">
        <v>0.2</v>
      </c>
      <c r="G1524" s="57" t="n">
        <f aca="false">D1524*E1524</f>
        <v>28</v>
      </c>
      <c r="H1524" s="57" t="n">
        <f aca="false">G1524*(1-F1524)</f>
        <v>22.4</v>
      </c>
      <c r="I1524" s="1" t="n">
        <f aca="false">MONTH(A1524)</f>
        <v>9</v>
      </c>
      <c r="J1524" s="57" t="n">
        <f aca="false">D1524*INDEX(Справочник!$E$5:$E$16,MATCH(C1524,Справочник!$A$5:$A$16,0))</f>
        <v>17.4</v>
      </c>
      <c r="K1524" s="57" t="n">
        <f aca="false">D1524*INDEX(Справочник!$F$5:$F$16,MATCH(C1524,Справочник!$A$5:$A$16,0))</f>
        <v>7.9</v>
      </c>
    </row>
    <row r="1525" customFormat="false" ht="15" hidden="false" customHeight="false" outlineLevel="0" collapsed="false">
      <c r="A1525" s="53" t="n">
        <v>45926</v>
      </c>
      <c r="B1525" s="54" t="s">
        <v>1136</v>
      </c>
      <c r="C1525" s="54" t="s">
        <v>88</v>
      </c>
      <c r="D1525" s="54" t="n">
        <v>1</v>
      </c>
      <c r="E1525" s="55" t="n">
        <v>39</v>
      </c>
      <c r="F1525" s="56" t="n">
        <v>0</v>
      </c>
      <c r="G1525" s="57" t="n">
        <f aca="false">D1525*E1525</f>
        <v>39</v>
      </c>
      <c r="H1525" s="57" t="n">
        <f aca="false">G1525*(1-F1525)</f>
        <v>39</v>
      </c>
      <c r="I1525" s="1" t="n">
        <f aca="false">MONTH(A1525)</f>
        <v>9</v>
      </c>
      <c r="J1525" s="57" t="n">
        <f aca="false">D1525*INDEX(Справочник!$E$5:$E$16,MATCH(C1525,Справочник!$A$5:$A$16,0))</f>
        <v>24</v>
      </c>
      <c r="K1525" s="57" t="n">
        <f aca="false">D1525*INDEX(Справочник!$F$5:$F$16,MATCH(C1525,Справочник!$A$5:$A$16,0))</f>
        <v>4.2</v>
      </c>
    </row>
    <row r="1526" customFormat="false" ht="15" hidden="false" customHeight="false" outlineLevel="0" collapsed="false">
      <c r="A1526" s="53" t="n">
        <v>45926</v>
      </c>
      <c r="B1526" s="54" t="s">
        <v>1137</v>
      </c>
      <c r="C1526" s="54" t="s">
        <v>80</v>
      </c>
      <c r="D1526" s="54" t="n">
        <v>1</v>
      </c>
      <c r="E1526" s="55" t="n">
        <v>9.9</v>
      </c>
      <c r="F1526" s="56" t="n">
        <v>0</v>
      </c>
      <c r="G1526" s="57" t="n">
        <f aca="false">D1526*E1526</f>
        <v>9.9</v>
      </c>
      <c r="H1526" s="57" t="n">
        <f aca="false">G1526*(1-F1526)</f>
        <v>9.9</v>
      </c>
      <c r="I1526" s="1" t="n">
        <f aca="false">MONTH(A1526)</f>
        <v>9</v>
      </c>
      <c r="J1526" s="57" t="n">
        <f aca="false">D1526*INDEX(Справочник!$E$5:$E$16,MATCH(C1526,Справочник!$A$5:$A$16,0))</f>
        <v>4.2</v>
      </c>
      <c r="K1526" s="57" t="n">
        <f aca="false">D1526*INDEX(Справочник!$F$5:$F$16,MATCH(C1526,Справочник!$A$5:$A$16,0))</f>
        <v>0.9</v>
      </c>
    </row>
    <row r="1527" customFormat="false" ht="15" hidden="false" customHeight="false" outlineLevel="0" collapsed="false">
      <c r="A1527" s="53" t="n">
        <v>45926</v>
      </c>
      <c r="B1527" s="54" t="s">
        <v>1137</v>
      </c>
      <c r="C1527" s="54" t="s">
        <v>82</v>
      </c>
      <c r="D1527" s="54" t="n">
        <v>2</v>
      </c>
      <c r="E1527" s="55" t="n">
        <v>32</v>
      </c>
      <c r="F1527" s="56" t="n">
        <v>0.1</v>
      </c>
      <c r="G1527" s="57" t="n">
        <f aca="false">D1527*E1527</f>
        <v>64</v>
      </c>
      <c r="H1527" s="57" t="n">
        <f aca="false">G1527*(1-F1527)</f>
        <v>57.6</v>
      </c>
      <c r="I1527" s="1" t="n">
        <f aca="false">MONTH(A1527)</f>
        <v>9</v>
      </c>
      <c r="J1527" s="57" t="n">
        <f aca="false">D1527*INDEX(Справочник!$E$5:$E$16,MATCH(C1527,Справочник!$A$5:$A$16,0))</f>
        <v>33</v>
      </c>
      <c r="K1527" s="57" t="n">
        <f aca="false">D1527*INDEX(Справочник!$F$5:$F$16,MATCH(C1527,Справочник!$A$5:$A$16,0))</f>
        <v>4.8</v>
      </c>
    </row>
    <row r="1528" customFormat="false" ht="15" hidden="false" customHeight="false" outlineLevel="0" collapsed="false">
      <c r="A1528" s="53" t="n">
        <v>45927</v>
      </c>
      <c r="B1528" s="54" t="s">
        <v>1138</v>
      </c>
      <c r="C1528" s="54" t="s">
        <v>86</v>
      </c>
      <c r="D1528" s="54" t="n">
        <v>1</v>
      </c>
      <c r="E1528" s="55" t="n">
        <v>7.5</v>
      </c>
      <c r="F1528" s="56" t="n">
        <v>0</v>
      </c>
      <c r="G1528" s="57" t="n">
        <f aca="false">D1528*E1528</f>
        <v>7.5</v>
      </c>
      <c r="H1528" s="57" t="n">
        <f aca="false">G1528*(1-F1528)</f>
        <v>7.5</v>
      </c>
      <c r="I1528" s="1" t="n">
        <f aca="false">MONTH(A1528)</f>
        <v>9</v>
      </c>
      <c r="J1528" s="57" t="n">
        <f aca="false">D1528*INDEX(Справочник!$E$5:$E$16,MATCH(C1528,Справочник!$A$5:$A$16,0))</f>
        <v>2.6</v>
      </c>
      <c r="K1528" s="57" t="n">
        <f aca="false">D1528*INDEX(Справочник!$F$5:$F$16,MATCH(C1528,Справочник!$A$5:$A$16,0))</f>
        <v>0.7</v>
      </c>
    </row>
    <row r="1529" customFormat="false" ht="15" hidden="false" customHeight="false" outlineLevel="0" collapsed="false">
      <c r="A1529" s="53" t="n">
        <v>45927</v>
      </c>
      <c r="B1529" s="54" t="s">
        <v>1139</v>
      </c>
      <c r="C1529" s="54" t="s">
        <v>91</v>
      </c>
      <c r="D1529" s="54" t="n">
        <v>1</v>
      </c>
      <c r="E1529" s="55" t="n">
        <v>28</v>
      </c>
      <c r="F1529" s="56" t="n">
        <v>0.2</v>
      </c>
      <c r="G1529" s="57" t="n">
        <f aca="false">D1529*E1529</f>
        <v>28</v>
      </c>
      <c r="H1529" s="57" t="n">
        <f aca="false">G1529*(1-F1529)</f>
        <v>22.4</v>
      </c>
      <c r="I1529" s="1" t="n">
        <f aca="false">MONTH(A1529)</f>
        <v>9</v>
      </c>
      <c r="J1529" s="57" t="n">
        <f aca="false">D1529*INDEX(Справочник!$E$5:$E$16,MATCH(C1529,Справочник!$A$5:$A$16,0))</f>
        <v>17.4</v>
      </c>
      <c r="K1529" s="57" t="n">
        <f aca="false">D1529*INDEX(Справочник!$F$5:$F$16,MATCH(C1529,Справочник!$A$5:$A$16,0))</f>
        <v>7.9</v>
      </c>
    </row>
    <row r="1530" customFormat="false" ht="15" hidden="false" customHeight="false" outlineLevel="0" collapsed="false">
      <c r="A1530" s="53" t="n">
        <v>45927</v>
      </c>
      <c r="B1530" s="54" t="s">
        <v>1140</v>
      </c>
      <c r="C1530" s="54" t="s">
        <v>87</v>
      </c>
      <c r="D1530" s="54" t="n">
        <v>1</v>
      </c>
      <c r="E1530" s="55" t="n">
        <v>5.9</v>
      </c>
      <c r="F1530" s="56" t="n">
        <v>0</v>
      </c>
      <c r="G1530" s="57" t="n">
        <f aca="false">D1530*E1530</f>
        <v>5.9</v>
      </c>
      <c r="H1530" s="57" t="n">
        <f aca="false">G1530*(1-F1530)</f>
        <v>5.9</v>
      </c>
      <c r="I1530" s="1" t="n">
        <f aca="false">MONTH(A1530)</f>
        <v>9</v>
      </c>
      <c r="J1530" s="57" t="n">
        <f aca="false">D1530*INDEX(Справочник!$E$5:$E$16,MATCH(C1530,Справочник!$A$5:$A$16,0))</f>
        <v>1.9</v>
      </c>
      <c r="K1530" s="57" t="n">
        <f aca="false">D1530*INDEX(Справочник!$F$5:$F$16,MATCH(C1530,Справочник!$A$5:$A$16,0))</f>
        <v>0.7</v>
      </c>
    </row>
    <row r="1531" customFormat="false" ht="15" hidden="false" customHeight="false" outlineLevel="0" collapsed="false">
      <c r="A1531" s="53" t="n">
        <v>45927</v>
      </c>
      <c r="B1531" s="54" t="s">
        <v>1141</v>
      </c>
      <c r="C1531" s="54" t="s">
        <v>86</v>
      </c>
      <c r="D1531" s="54" t="n">
        <v>2</v>
      </c>
      <c r="E1531" s="55" t="n">
        <v>7.5</v>
      </c>
      <c r="F1531" s="56" t="n">
        <v>0</v>
      </c>
      <c r="G1531" s="57" t="n">
        <f aca="false">D1531*E1531</f>
        <v>15</v>
      </c>
      <c r="H1531" s="57" t="n">
        <f aca="false">G1531*(1-F1531)</f>
        <v>15</v>
      </c>
      <c r="I1531" s="1" t="n">
        <f aca="false">MONTH(A1531)</f>
        <v>9</v>
      </c>
      <c r="J1531" s="57" t="n">
        <f aca="false">D1531*INDEX(Справочник!$E$5:$E$16,MATCH(C1531,Справочник!$A$5:$A$16,0))</f>
        <v>5.2</v>
      </c>
      <c r="K1531" s="57" t="n">
        <f aca="false">D1531*INDEX(Справочник!$F$5:$F$16,MATCH(C1531,Справочник!$A$5:$A$16,0))</f>
        <v>1.4</v>
      </c>
    </row>
    <row r="1532" customFormat="false" ht="15" hidden="false" customHeight="false" outlineLevel="0" collapsed="false">
      <c r="A1532" s="53" t="n">
        <v>45927</v>
      </c>
      <c r="B1532" s="54" t="s">
        <v>1141</v>
      </c>
      <c r="C1532" s="54" t="s">
        <v>84</v>
      </c>
      <c r="D1532" s="54" t="n">
        <v>2</v>
      </c>
      <c r="E1532" s="55" t="n">
        <v>10.5</v>
      </c>
      <c r="F1532" s="56" t="n">
        <v>0</v>
      </c>
      <c r="G1532" s="57" t="n">
        <f aca="false">D1532*E1532</f>
        <v>21</v>
      </c>
      <c r="H1532" s="57" t="n">
        <f aca="false">G1532*(1-F1532)</f>
        <v>21</v>
      </c>
      <c r="I1532" s="1" t="n">
        <f aca="false">MONTH(A1532)</f>
        <v>9</v>
      </c>
      <c r="J1532" s="57" t="n">
        <f aca="false">D1532*INDEX(Справочник!$E$5:$E$16,MATCH(C1532,Справочник!$A$5:$A$16,0))</f>
        <v>9.4</v>
      </c>
      <c r="K1532" s="57" t="n">
        <f aca="false">D1532*INDEX(Справочник!$F$5:$F$16,MATCH(C1532,Справочник!$A$5:$A$16,0))</f>
        <v>1.8</v>
      </c>
    </row>
    <row r="1533" customFormat="false" ht="15" hidden="false" customHeight="false" outlineLevel="0" collapsed="false">
      <c r="A1533" s="53" t="n">
        <v>45928</v>
      </c>
      <c r="B1533" s="54" t="s">
        <v>1142</v>
      </c>
      <c r="C1533" s="54" t="s">
        <v>85</v>
      </c>
      <c r="D1533" s="54" t="n">
        <v>1</v>
      </c>
      <c r="E1533" s="55" t="n">
        <v>6.9</v>
      </c>
      <c r="F1533" s="56" t="n">
        <v>0.1</v>
      </c>
      <c r="G1533" s="57" t="n">
        <f aca="false">D1533*E1533</f>
        <v>6.9</v>
      </c>
      <c r="H1533" s="57" t="n">
        <f aca="false">G1533*(1-F1533)</f>
        <v>6.21</v>
      </c>
      <c r="I1533" s="1" t="n">
        <f aca="false">MONTH(A1533)</f>
        <v>9</v>
      </c>
      <c r="J1533" s="57" t="n">
        <f aca="false">D1533*INDEX(Справочник!$E$5:$E$16,MATCH(C1533,Справочник!$A$5:$A$16,0))</f>
        <v>2.3</v>
      </c>
      <c r="K1533" s="57" t="n">
        <f aca="false">D1533*INDEX(Справочник!$F$5:$F$16,MATCH(C1533,Справочник!$A$5:$A$16,0))</f>
        <v>0.7</v>
      </c>
    </row>
    <row r="1534" customFormat="false" ht="15" hidden="false" customHeight="false" outlineLevel="0" collapsed="false">
      <c r="A1534" s="53" t="n">
        <v>45928</v>
      </c>
      <c r="B1534" s="54" t="s">
        <v>1142</v>
      </c>
      <c r="C1534" s="54" t="s">
        <v>80</v>
      </c>
      <c r="D1534" s="54" t="n">
        <v>2</v>
      </c>
      <c r="E1534" s="55" t="n">
        <v>9.9</v>
      </c>
      <c r="F1534" s="56" t="n">
        <v>0</v>
      </c>
      <c r="G1534" s="57" t="n">
        <f aca="false">D1534*E1534</f>
        <v>19.8</v>
      </c>
      <c r="H1534" s="57" t="n">
        <f aca="false">G1534*(1-F1534)</f>
        <v>19.8</v>
      </c>
      <c r="I1534" s="1" t="n">
        <f aca="false">MONTH(A1534)</f>
        <v>9</v>
      </c>
      <c r="J1534" s="57" t="n">
        <f aca="false">D1534*INDEX(Справочник!$E$5:$E$16,MATCH(C1534,Справочник!$A$5:$A$16,0))</f>
        <v>8.4</v>
      </c>
      <c r="K1534" s="57" t="n">
        <f aca="false">D1534*INDEX(Справочник!$F$5:$F$16,MATCH(C1534,Справочник!$A$5:$A$16,0))</f>
        <v>1.8</v>
      </c>
    </row>
    <row r="1535" customFormat="false" ht="15" hidden="false" customHeight="false" outlineLevel="0" collapsed="false">
      <c r="A1535" s="53" t="n">
        <v>45928</v>
      </c>
      <c r="B1535" s="54" t="s">
        <v>1143</v>
      </c>
      <c r="C1535" s="54" t="s">
        <v>86</v>
      </c>
      <c r="D1535" s="54" t="n">
        <v>1</v>
      </c>
      <c r="E1535" s="55" t="n">
        <v>7.5</v>
      </c>
      <c r="F1535" s="56" t="n">
        <v>0.1</v>
      </c>
      <c r="G1535" s="57" t="n">
        <f aca="false">D1535*E1535</f>
        <v>7.5</v>
      </c>
      <c r="H1535" s="57" t="n">
        <f aca="false">G1535*(1-F1535)</f>
        <v>6.75</v>
      </c>
      <c r="I1535" s="1" t="n">
        <f aca="false">MONTH(A1535)</f>
        <v>9</v>
      </c>
      <c r="J1535" s="57" t="n">
        <f aca="false">D1535*INDEX(Справочник!$E$5:$E$16,MATCH(C1535,Справочник!$A$5:$A$16,0))</f>
        <v>2.6</v>
      </c>
      <c r="K1535" s="57" t="n">
        <f aca="false">D1535*INDEX(Справочник!$F$5:$F$16,MATCH(C1535,Справочник!$A$5:$A$16,0))</f>
        <v>0.7</v>
      </c>
    </row>
    <row r="1536" customFormat="false" ht="15" hidden="false" customHeight="false" outlineLevel="0" collapsed="false">
      <c r="A1536" s="53" t="n">
        <v>45928</v>
      </c>
      <c r="B1536" s="54" t="s">
        <v>1143</v>
      </c>
      <c r="C1536" s="54" t="s">
        <v>82</v>
      </c>
      <c r="D1536" s="54" t="n">
        <v>1</v>
      </c>
      <c r="E1536" s="55" t="n">
        <v>32</v>
      </c>
      <c r="F1536" s="56" t="n">
        <v>0.1</v>
      </c>
      <c r="G1536" s="57" t="n">
        <f aca="false">D1536*E1536</f>
        <v>32</v>
      </c>
      <c r="H1536" s="57" t="n">
        <f aca="false">G1536*(1-F1536)</f>
        <v>28.8</v>
      </c>
      <c r="I1536" s="1" t="n">
        <f aca="false">MONTH(A1536)</f>
        <v>9</v>
      </c>
      <c r="J1536" s="57" t="n">
        <f aca="false">D1536*INDEX(Справочник!$E$5:$E$16,MATCH(C1536,Справочник!$A$5:$A$16,0))</f>
        <v>16.5</v>
      </c>
      <c r="K1536" s="57" t="n">
        <f aca="false">D1536*INDEX(Справочник!$F$5:$F$16,MATCH(C1536,Справочник!$A$5:$A$16,0))</f>
        <v>2.4</v>
      </c>
    </row>
    <row r="1537" customFormat="false" ht="15" hidden="false" customHeight="false" outlineLevel="0" collapsed="false">
      <c r="A1537" s="53" t="n">
        <v>45928</v>
      </c>
      <c r="B1537" s="54" t="s">
        <v>1143</v>
      </c>
      <c r="C1537" s="54" t="s">
        <v>81</v>
      </c>
      <c r="D1537" s="54" t="n">
        <v>1</v>
      </c>
      <c r="E1537" s="55" t="n">
        <v>29.9</v>
      </c>
      <c r="F1537" s="56" t="n">
        <v>0</v>
      </c>
      <c r="G1537" s="57" t="n">
        <f aca="false">D1537*E1537</f>
        <v>29.9</v>
      </c>
      <c r="H1537" s="57" t="n">
        <f aca="false">G1537*(1-F1537)</f>
        <v>29.9</v>
      </c>
      <c r="I1537" s="1" t="n">
        <f aca="false">MONTH(A1537)</f>
        <v>9</v>
      </c>
      <c r="J1537" s="57" t="n">
        <f aca="false">D1537*INDEX(Справочник!$E$5:$E$16,MATCH(C1537,Справочник!$A$5:$A$16,0))</f>
        <v>14.8</v>
      </c>
      <c r="K1537" s="57" t="n">
        <f aca="false">D1537*INDEX(Справочник!$F$5:$F$16,MATCH(C1537,Справочник!$A$5:$A$16,0))</f>
        <v>2.4</v>
      </c>
    </row>
    <row r="1538" customFormat="false" ht="15" hidden="false" customHeight="false" outlineLevel="0" collapsed="false">
      <c r="A1538" s="53" t="n">
        <v>45928</v>
      </c>
      <c r="B1538" s="54" t="s">
        <v>1144</v>
      </c>
      <c r="C1538" s="54" t="s">
        <v>82</v>
      </c>
      <c r="D1538" s="54" t="n">
        <v>1</v>
      </c>
      <c r="E1538" s="55" t="n">
        <v>32</v>
      </c>
      <c r="F1538" s="56" t="n">
        <v>0.1</v>
      </c>
      <c r="G1538" s="57" t="n">
        <f aca="false">D1538*E1538</f>
        <v>32</v>
      </c>
      <c r="H1538" s="57" t="n">
        <f aca="false">G1538*(1-F1538)</f>
        <v>28.8</v>
      </c>
      <c r="I1538" s="1" t="n">
        <f aca="false">MONTH(A1538)</f>
        <v>9</v>
      </c>
      <c r="J1538" s="57" t="n">
        <f aca="false">D1538*INDEX(Справочник!$E$5:$E$16,MATCH(C1538,Справочник!$A$5:$A$16,0))</f>
        <v>16.5</v>
      </c>
      <c r="K1538" s="57" t="n">
        <f aca="false">D1538*INDEX(Справочник!$F$5:$F$16,MATCH(C1538,Справочник!$A$5:$A$16,0))</f>
        <v>2.4</v>
      </c>
    </row>
    <row r="1539" customFormat="false" ht="15" hidden="false" customHeight="false" outlineLevel="0" collapsed="false">
      <c r="A1539" s="53" t="n">
        <v>45928</v>
      </c>
      <c r="B1539" s="54" t="s">
        <v>1145</v>
      </c>
      <c r="C1539" s="54" t="s">
        <v>86</v>
      </c>
      <c r="D1539" s="54" t="n">
        <v>1</v>
      </c>
      <c r="E1539" s="55" t="n">
        <v>7.5</v>
      </c>
      <c r="F1539" s="56" t="n">
        <v>0.1</v>
      </c>
      <c r="G1539" s="57" t="n">
        <f aca="false">D1539*E1539</f>
        <v>7.5</v>
      </c>
      <c r="H1539" s="57" t="n">
        <f aca="false">G1539*(1-F1539)</f>
        <v>6.75</v>
      </c>
      <c r="I1539" s="1" t="n">
        <f aca="false">MONTH(A1539)</f>
        <v>9</v>
      </c>
      <c r="J1539" s="57" t="n">
        <f aca="false">D1539*INDEX(Справочник!$E$5:$E$16,MATCH(C1539,Справочник!$A$5:$A$16,0))</f>
        <v>2.6</v>
      </c>
      <c r="K1539" s="57" t="n">
        <f aca="false">D1539*INDEX(Справочник!$F$5:$F$16,MATCH(C1539,Справочник!$A$5:$A$16,0))</f>
        <v>0.7</v>
      </c>
    </row>
    <row r="1540" customFormat="false" ht="15" hidden="false" customHeight="false" outlineLevel="0" collapsed="false">
      <c r="A1540" s="53" t="n">
        <v>45929</v>
      </c>
      <c r="B1540" s="54" t="s">
        <v>1146</v>
      </c>
      <c r="C1540" s="54" t="s">
        <v>83</v>
      </c>
      <c r="D1540" s="54" t="n">
        <v>1</v>
      </c>
      <c r="E1540" s="55" t="n">
        <v>11.5</v>
      </c>
      <c r="F1540" s="56" t="n">
        <v>0</v>
      </c>
      <c r="G1540" s="57" t="n">
        <f aca="false">D1540*E1540</f>
        <v>11.5</v>
      </c>
      <c r="H1540" s="57" t="n">
        <f aca="false">G1540*(1-F1540)</f>
        <v>11.5</v>
      </c>
      <c r="I1540" s="1" t="n">
        <f aca="false">MONTH(A1540)</f>
        <v>9</v>
      </c>
      <c r="J1540" s="57" t="n">
        <f aca="false">D1540*INDEX(Справочник!$E$5:$E$16,MATCH(C1540,Справочник!$A$5:$A$16,0))</f>
        <v>5.1</v>
      </c>
      <c r="K1540" s="57" t="n">
        <f aca="false">D1540*INDEX(Справочник!$F$5:$F$16,MATCH(C1540,Справочник!$A$5:$A$16,0))</f>
        <v>0.9</v>
      </c>
    </row>
    <row r="1541" customFormat="false" ht="15" hidden="false" customHeight="false" outlineLevel="0" collapsed="false">
      <c r="A1541" s="53" t="n">
        <v>45929</v>
      </c>
      <c r="B1541" s="54" t="s">
        <v>1147</v>
      </c>
      <c r="C1541" s="54" t="s">
        <v>83</v>
      </c>
      <c r="D1541" s="54" t="n">
        <v>1</v>
      </c>
      <c r="E1541" s="55" t="n">
        <v>11.5</v>
      </c>
      <c r="F1541" s="56" t="n">
        <v>0</v>
      </c>
      <c r="G1541" s="57" t="n">
        <f aca="false">D1541*E1541</f>
        <v>11.5</v>
      </c>
      <c r="H1541" s="57" t="n">
        <f aca="false">G1541*(1-F1541)</f>
        <v>11.5</v>
      </c>
      <c r="I1541" s="1" t="n">
        <f aca="false">MONTH(A1541)</f>
        <v>9</v>
      </c>
      <c r="J1541" s="57" t="n">
        <f aca="false">D1541*INDEX(Справочник!$E$5:$E$16,MATCH(C1541,Справочник!$A$5:$A$16,0))</f>
        <v>5.1</v>
      </c>
      <c r="K1541" s="57" t="n">
        <f aca="false">D1541*INDEX(Справочник!$F$5:$F$16,MATCH(C1541,Справочник!$A$5:$A$16,0))</f>
        <v>0.9</v>
      </c>
    </row>
    <row r="1542" customFormat="false" ht="15" hidden="false" customHeight="false" outlineLevel="0" collapsed="false">
      <c r="A1542" s="53" t="n">
        <v>45929</v>
      </c>
      <c r="B1542" s="54" t="s">
        <v>1147</v>
      </c>
      <c r="C1542" s="54" t="s">
        <v>82</v>
      </c>
      <c r="D1542" s="54" t="n">
        <v>1</v>
      </c>
      <c r="E1542" s="55" t="n">
        <v>32</v>
      </c>
      <c r="F1542" s="56" t="n">
        <v>0.1</v>
      </c>
      <c r="G1542" s="57" t="n">
        <f aca="false">D1542*E1542</f>
        <v>32</v>
      </c>
      <c r="H1542" s="57" t="n">
        <f aca="false">G1542*(1-F1542)</f>
        <v>28.8</v>
      </c>
      <c r="I1542" s="1" t="n">
        <f aca="false">MONTH(A1542)</f>
        <v>9</v>
      </c>
      <c r="J1542" s="57" t="n">
        <f aca="false">D1542*INDEX(Справочник!$E$5:$E$16,MATCH(C1542,Справочник!$A$5:$A$16,0))</f>
        <v>16.5</v>
      </c>
      <c r="K1542" s="57" t="n">
        <f aca="false">D1542*INDEX(Справочник!$F$5:$F$16,MATCH(C1542,Справочник!$A$5:$A$16,0))</f>
        <v>2.4</v>
      </c>
    </row>
    <row r="1543" customFormat="false" ht="15" hidden="false" customHeight="false" outlineLevel="0" collapsed="false">
      <c r="A1543" s="53" t="n">
        <v>45930</v>
      </c>
      <c r="B1543" s="54" t="s">
        <v>1148</v>
      </c>
      <c r="C1543" s="54" t="s">
        <v>84</v>
      </c>
      <c r="D1543" s="54" t="n">
        <v>1</v>
      </c>
      <c r="E1543" s="55" t="n">
        <v>10.5</v>
      </c>
      <c r="F1543" s="56" t="n">
        <v>0</v>
      </c>
      <c r="G1543" s="57" t="n">
        <f aca="false">D1543*E1543</f>
        <v>10.5</v>
      </c>
      <c r="H1543" s="57" t="n">
        <f aca="false">G1543*(1-F1543)</f>
        <v>10.5</v>
      </c>
      <c r="I1543" s="1" t="n">
        <f aca="false">MONTH(A1543)</f>
        <v>9</v>
      </c>
      <c r="J1543" s="57" t="n">
        <f aca="false">D1543*INDEX(Справочник!$E$5:$E$16,MATCH(C1543,Справочник!$A$5:$A$16,0))</f>
        <v>4.7</v>
      </c>
      <c r="K1543" s="57" t="n">
        <f aca="false">D1543*INDEX(Справочник!$F$5:$F$16,MATCH(C1543,Справочник!$A$5:$A$16,0))</f>
        <v>0.9</v>
      </c>
    </row>
    <row r="1544" customFormat="false" ht="15" hidden="false" customHeight="false" outlineLevel="0" collapsed="false">
      <c r="A1544" s="53" t="n">
        <v>45930</v>
      </c>
      <c r="B1544" s="54" t="s">
        <v>1149</v>
      </c>
      <c r="C1544" s="54" t="s">
        <v>87</v>
      </c>
      <c r="D1544" s="54" t="n">
        <v>1</v>
      </c>
      <c r="E1544" s="55" t="n">
        <v>5.9</v>
      </c>
      <c r="F1544" s="56" t="n">
        <v>0.1</v>
      </c>
      <c r="G1544" s="57" t="n">
        <f aca="false">D1544*E1544</f>
        <v>5.9</v>
      </c>
      <c r="H1544" s="57" t="n">
        <f aca="false">G1544*(1-F1544)</f>
        <v>5.31</v>
      </c>
      <c r="I1544" s="1" t="n">
        <f aca="false">MONTH(A1544)</f>
        <v>9</v>
      </c>
      <c r="J1544" s="57" t="n">
        <f aca="false">D1544*INDEX(Справочник!$E$5:$E$16,MATCH(C1544,Справочник!$A$5:$A$16,0))</f>
        <v>1.9</v>
      </c>
      <c r="K1544" s="57" t="n">
        <f aca="false">D1544*INDEX(Справочник!$F$5:$F$16,MATCH(C1544,Справочник!$A$5:$A$16,0))</f>
        <v>0.7</v>
      </c>
    </row>
    <row r="1545" customFormat="false" ht="15" hidden="false" customHeight="false" outlineLevel="0" collapsed="false">
      <c r="A1545" s="53" t="n">
        <v>45930</v>
      </c>
      <c r="B1545" s="54" t="s">
        <v>1149</v>
      </c>
      <c r="C1545" s="54" t="s">
        <v>81</v>
      </c>
      <c r="D1545" s="54" t="n">
        <v>1</v>
      </c>
      <c r="E1545" s="55" t="n">
        <v>29.9</v>
      </c>
      <c r="F1545" s="56" t="n">
        <v>0.1</v>
      </c>
      <c r="G1545" s="57" t="n">
        <f aca="false">D1545*E1545</f>
        <v>29.9</v>
      </c>
      <c r="H1545" s="57" t="n">
        <f aca="false">G1545*(1-F1545)</f>
        <v>26.91</v>
      </c>
      <c r="I1545" s="1" t="n">
        <f aca="false">MONTH(A1545)</f>
        <v>9</v>
      </c>
      <c r="J1545" s="57" t="n">
        <f aca="false">D1545*INDEX(Справочник!$E$5:$E$16,MATCH(C1545,Справочник!$A$5:$A$16,0))</f>
        <v>14.8</v>
      </c>
      <c r="K1545" s="57" t="n">
        <f aca="false">D1545*INDEX(Справочник!$F$5:$F$16,MATCH(C1545,Справочник!$A$5:$A$16,0))</f>
        <v>2.4</v>
      </c>
    </row>
    <row r="1546" customFormat="false" ht="15" hidden="false" customHeight="false" outlineLevel="0" collapsed="false">
      <c r="A1546" s="53" t="n">
        <v>45930</v>
      </c>
      <c r="B1546" s="54" t="s">
        <v>1149</v>
      </c>
      <c r="C1546" s="54" t="s">
        <v>83</v>
      </c>
      <c r="D1546" s="54" t="n">
        <v>2</v>
      </c>
      <c r="E1546" s="55" t="n">
        <v>11.5</v>
      </c>
      <c r="F1546" s="56" t="n">
        <v>0</v>
      </c>
      <c r="G1546" s="57" t="n">
        <f aca="false">D1546*E1546</f>
        <v>23</v>
      </c>
      <c r="H1546" s="57" t="n">
        <f aca="false">G1546*(1-F1546)</f>
        <v>23</v>
      </c>
      <c r="I1546" s="1" t="n">
        <f aca="false">MONTH(A1546)</f>
        <v>9</v>
      </c>
      <c r="J1546" s="57" t="n">
        <f aca="false">D1546*INDEX(Справочник!$E$5:$E$16,MATCH(C1546,Справочник!$A$5:$A$16,0))</f>
        <v>10.2</v>
      </c>
      <c r="K1546" s="57" t="n">
        <f aca="false">D1546*INDEX(Справочник!$F$5:$F$16,MATCH(C1546,Справочник!$A$5:$A$16,0))</f>
        <v>1.8</v>
      </c>
    </row>
    <row r="1547" customFormat="false" ht="15" hidden="false" customHeight="false" outlineLevel="0" collapsed="false">
      <c r="A1547" s="53" t="n">
        <v>45930</v>
      </c>
      <c r="B1547" s="54" t="s">
        <v>1150</v>
      </c>
      <c r="C1547" s="54" t="s">
        <v>87</v>
      </c>
      <c r="D1547" s="54" t="n">
        <v>1</v>
      </c>
      <c r="E1547" s="55" t="n">
        <v>5.9</v>
      </c>
      <c r="F1547" s="56" t="n">
        <v>0.1</v>
      </c>
      <c r="G1547" s="57" t="n">
        <f aca="false">D1547*E1547</f>
        <v>5.9</v>
      </c>
      <c r="H1547" s="57" t="n">
        <f aca="false">G1547*(1-F1547)</f>
        <v>5.31</v>
      </c>
      <c r="I1547" s="1" t="n">
        <f aca="false">MONTH(A1547)</f>
        <v>9</v>
      </c>
      <c r="J1547" s="57" t="n">
        <f aca="false">D1547*INDEX(Справочник!$E$5:$E$16,MATCH(C1547,Справочник!$A$5:$A$16,0))</f>
        <v>1.9</v>
      </c>
      <c r="K1547" s="57" t="n">
        <f aca="false">D1547*INDEX(Справочник!$F$5:$F$16,MATCH(C1547,Справочник!$A$5:$A$16,0))</f>
        <v>0.7</v>
      </c>
    </row>
    <row r="1548" customFormat="false" ht="15" hidden="false" customHeight="false" outlineLevel="0" collapsed="false">
      <c r="A1548" s="53" t="n">
        <v>45930</v>
      </c>
      <c r="B1548" s="54" t="s">
        <v>1150</v>
      </c>
      <c r="C1548" s="54" t="s">
        <v>80</v>
      </c>
      <c r="D1548" s="54" t="n">
        <v>1</v>
      </c>
      <c r="E1548" s="55" t="n">
        <v>9.9</v>
      </c>
      <c r="F1548" s="56" t="n">
        <v>0.1</v>
      </c>
      <c r="G1548" s="57" t="n">
        <f aca="false">D1548*E1548</f>
        <v>9.9</v>
      </c>
      <c r="H1548" s="57" t="n">
        <f aca="false">G1548*(1-F1548)</f>
        <v>8.91</v>
      </c>
      <c r="I1548" s="1" t="n">
        <f aca="false">MONTH(A1548)</f>
        <v>9</v>
      </c>
      <c r="J1548" s="57" t="n">
        <f aca="false">D1548*INDEX(Справочник!$E$5:$E$16,MATCH(C1548,Справочник!$A$5:$A$16,0))</f>
        <v>4.2</v>
      </c>
      <c r="K1548" s="57" t="n">
        <f aca="false">D1548*INDEX(Справочник!$F$5:$F$16,MATCH(C1548,Справочник!$A$5:$A$16,0))</f>
        <v>0.9</v>
      </c>
    </row>
    <row r="1549" customFormat="false" ht="15" hidden="false" customHeight="false" outlineLevel="0" collapsed="false">
      <c r="A1549" s="53" t="n">
        <v>45930</v>
      </c>
      <c r="B1549" s="54" t="s">
        <v>1151</v>
      </c>
      <c r="C1549" s="54" t="s">
        <v>84</v>
      </c>
      <c r="D1549" s="54" t="n">
        <v>1</v>
      </c>
      <c r="E1549" s="55" t="n">
        <v>10.5</v>
      </c>
      <c r="F1549" s="56" t="n">
        <v>0</v>
      </c>
      <c r="G1549" s="57" t="n">
        <f aca="false">D1549*E1549</f>
        <v>10.5</v>
      </c>
      <c r="H1549" s="57" t="n">
        <f aca="false">G1549*(1-F1549)</f>
        <v>10.5</v>
      </c>
      <c r="I1549" s="1" t="n">
        <f aca="false">MONTH(A1549)</f>
        <v>9</v>
      </c>
      <c r="J1549" s="57" t="n">
        <f aca="false">D1549*INDEX(Справочник!$E$5:$E$16,MATCH(C1549,Справочник!$A$5:$A$16,0))</f>
        <v>4.7</v>
      </c>
      <c r="K1549" s="57" t="n">
        <f aca="false">D1549*INDEX(Справочник!$F$5:$F$16,MATCH(C1549,Справочник!$A$5:$A$16,0))</f>
        <v>0.9</v>
      </c>
    </row>
    <row r="1550" customFormat="false" ht="15" hidden="false" customHeight="false" outlineLevel="0" collapsed="false">
      <c r="A1550" s="53" t="n">
        <v>45930</v>
      </c>
      <c r="B1550" s="54" t="s">
        <v>1151</v>
      </c>
      <c r="C1550" s="54" t="s">
        <v>82</v>
      </c>
      <c r="D1550" s="54" t="n">
        <v>1</v>
      </c>
      <c r="E1550" s="55" t="n">
        <v>32</v>
      </c>
      <c r="F1550" s="56" t="n">
        <v>0</v>
      </c>
      <c r="G1550" s="57" t="n">
        <f aca="false">D1550*E1550</f>
        <v>32</v>
      </c>
      <c r="H1550" s="57" t="n">
        <f aca="false">G1550*(1-F1550)</f>
        <v>32</v>
      </c>
      <c r="I1550" s="1" t="n">
        <f aca="false">MONTH(A1550)</f>
        <v>9</v>
      </c>
      <c r="J1550" s="57" t="n">
        <f aca="false">D1550*INDEX(Справочник!$E$5:$E$16,MATCH(C1550,Справочник!$A$5:$A$16,0))</f>
        <v>16.5</v>
      </c>
      <c r="K1550" s="57" t="n">
        <f aca="false">D1550*INDEX(Справочник!$F$5:$F$16,MATCH(C1550,Справочник!$A$5:$A$16,0))</f>
        <v>2.4</v>
      </c>
    </row>
    <row r="1551" customFormat="false" ht="15" hidden="false" customHeight="false" outlineLevel="0" collapsed="false">
      <c r="A1551" s="53" t="n">
        <v>45930</v>
      </c>
      <c r="B1551" s="54" t="s">
        <v>1151</v>
      </c>
      <c r="C1551" s="54" t="s">
        <v>88</v>
      </c>
      <c r="D1551" s="54" t="n">
        <v>1</v>
      </c>
      <c r="E1551" s="55" t="n">
        <v>39</v>
      </c>
      <c r="F1551" s="56" t="n">
        <v>0</v>
      </c>
      <c r="G1551" s="57" t="n">
        <f aca="false">D1551*E1551</f>
        <v>39</v>
      </c>
      <c r="H1551" s="57" t="n">
        <f aca="false">G1551*(1-F1551)</f>
        <v>39</v>
      </c>
      <c r="I1551" s="1" t="n">
        <f aca="false">MONTH(A1551)</f>
        <v>9</v>
      </c>
      <c r="J1551" s="57" t="n">
        <f aca="false">D1551*INDEX(Справочник!$E$5:$E$16,MATCH(C1551,Справочник!$A$5:$A$16,0))</f>
        <v>24</v>
      </c>
      <c r="K1551" s="57" t="n">
        <f aca="false">D1551*INDEX(Справочник!$F$5:$F$16,MATCH(C1551,Справочник!$A$5:$A$16,0))</f>
        <v>4.2</v>
      </c>
    </row>
    <row r="1552" customFormat="false" ht="15" hidden="false" customHeight="false" outlineLevel="0" collapsed="false">
      <c r="A1552" s="53" t="n">
        <v>45930</v>
      </c>
      <c r="B1552" s="54" t="s">
        <v>1152</v>
      </c>
      <c r="C1552" s="54" t="s">
        <v>84</v>
      </c>
      <c r="D1552" s="54" t="n">
        <v>1</v>
      </c>
      <c r="E1552" s="55" t="n">
        <v>10.5</v>
      </c>
      <c r="F1552" s="56" t="n">
        <v>0.1</v>
      </c>
      <c r="G1552" s="57" t="n">
        <f aca="false">D1552*E1552</f>
        <v>10.5</v>
      </c>
      <c r="H1552" s="57" t="n">
        <f aca="false">G1552*(1-F1552)</f>
        <v>9.45</v>
      </c>
      <c r="I1552" s="1" t="n">
        <f aca="false">MONTH(A1552)</f>
        <v>9</v>
      </c>
      <c r="J1552" s="57" t="n">
        <f aca="false">D1552*INDEX(Справочник!$E$5:$E$16,MATCH(C1552,Справочник!$A$5:$A$16,0))</f>
        <v>4.7</v>
      </c>
      <c r="K1552" s="57" t="n">
        <f aca="false">D1552*INDEX(Справочник!$F$5:$F$16,MATCH(C1552,Справочник!$A$5:$A$16,0))</f>
        <v>0.9</v>
      </c>
    </row>
    <row r="1553" customFormat="false" ht="15" hidden="false" customHeight="false" outlineLevel="0" collapsed="false">
      <c r="A1553" s="53" t="n">
        <v>45930</v>
      </c>
      <c r="B1553" s="54" t="s">
        <v>1153</v>
      </c>
      <c r="C1553" s="54" t="s">
        <v>81</v>
      </c>
      <c r="D1553" s="54" t="n">
        <v>2</v>
      </c>
      <c r="E1553" s="55" t="n">
        <v>29.9</v>
      </c>
      <c r="F1553" s="56" t="n">
        <v>0</v>
      </c>
      <c r="G1553" s="57" t="n">
        <f aca="false">D1553*E1553</f>
        <v>59.8</v>
      </c>
      <c r="H1553" s="57" t="n">
        <f aca="false">G1553*(1-F1553)</f>
        <v>59.8</v>
      </c>
      <c r="I1553" s="1" t="n">
        <f aca="false">MONTH(A1553)</f>
        <v>9</v>
      </c>
      <c r="J1553" s="57" t="n">
        <f aca="false">D1553*INDEX(Справочник!$E$5:$E$16,MATCH(C1553,Справочник!$A$5:$A$16,0))</f>
        <v>29.6</v>
      </c>
      <c r="K1553" s="57" t="n">
        <f aca="false">D1553*INDEX(Справочник!$F$5:$F$16,MATCH(C1553,Справочник!$A$5:$A$16,0))</f>
        <v>4.8</v>
      </c>
    </row>
    <row r="1554" customFormat="false" ht="15" hidden="false" customHeight="false" outlineLevel="0" collapsed="false">
      <c r="A1554" s="53" t="n">
        <v>45931</v>
      </c>
      <c r="B1554" s="54" t="s">
        <v>1154</v>
      </c>
      <c r="C1554" s="54" t="s">
        <v>81</v>
      </c>
      <c r="D1554" s="54" t="n">
        <v>1</v>
      </c>
      <c r="E1554" s="55" t="n">
        <v>29.9</v>
      </c>
      <c r="F1554" s="56" t="n">
        <v>0</v>
      </c>
      <c r="G1554" s="57" t="n">
        <f aca="false">D1554*E1554</f>
        <v>29.9</v>
      </c>
      <c r="H1554" s="57" t="n">
        <f aca="false">G1554*(1-F1554)</f>
        <v>29.9</v>
      </c>
      <c r="I1554" s="1" t="n">
        <f aca="false">MONTH(A1554)</f>
        <v>10</v>
      </c>
      <c r="J1554" s="57" t="n">
        <f aca="false">D1554*INDEX(Справочник!$E$5:$E$16,MATCH(C1554,Справочник!$A$5:$A$16,0))</f>
        <v>14.8</v>
      </c>
      <c r="K1554" s="57" t="n">
        <f aca="false">D1554*INDEX(Справочник!$F$5:$F$16,MATCH(C1554,Справочник!$A$5:$A$16,0))</f>
        <v>2.4</v>
      </c>
    </row>
    <row r="1555" customFormat="false" ht="15" hidden="false" customHeight="false" outlineLevel="0" collapsed="false">
      <c r="A1555" s="53" t="n">
        <v>45931</v>
      </c>
      <c r="B1555" s="54" t="s">
        <v>1155</v>
      </c>
      <c r="C1555" s="54" t="s">
        <v>81</v>
      </c>
      <c r="D1555" s="54" t="n">
        <v>3</v>
      </c>
      <c r="E1555" s="55" t="n">
        <v>29.9</v>
      </c>
      <c r="F1555" s="56" t="n">
        <v>0</v>
      </c>
      <c r="G1555" s="57" t="n">
        <f aca="false">D1555*E1555</f>
        <v>89.7</v>
      </c>
      <c r="H1555" s="57" t="n">
        <f aca="false">G1555*(1-F1555)</f>
        <v>89.7</v>
      </c>
      <c r="I1555" s="1" t="n">
        <f aca="false">MONTH(A1555)</f>
        <v>10</v>
      </c>
      <c r="J1555" s="57" t="n">
        <f aca="false">D1555*INDEX(Справочник!$E$5:$E$16,MATCH(C1555,Справочник!$A$5:$A$16,0))</f>
        <v>44.4</v>
      </c>
      <c r="K1555" s="57" t="n">
        <f aca="false">D1555*INDEX(Справочник!$F$5:$F$16,MATCH(C1555,Справочник!$A$5:$A$16,0))</f>
        <v>7.2</v>
      </c>
    </row>
    <row r="1556" customFormat="false" ht="15" hidden="false" customHeight="false" outlineLevel="0" collapsed="false">
      <c r="A1556" s="53" t="n">
        <v>45931</v>
      </c>
      <c r="B1556" s="54" t="s">
        <v>1155</v>
      </c>
      <c r="C1556" s="54" t="s">
        <v>83</v>
      </c>
      <c r="D1556" s="54" t="n">
        <v>2</v>
      </c>
      <c r="E1556" s="55" t="n">
        <v>11.5</v>
      </c>
      <c r="F1556" s="56" t="n">
        <v>0</v>
      </c>
      <c r="G1556" s="57" t="n">
        <f aca="false">D1556*E1556</f>
        <v>23</v>
      </c>
      <c r="H1556" s="57" t="n">
        <f aca="false">G1556*(1-F1556)</f>
        <v>23</v>
      </c>
      <c r="I1556" s="1" t="n">
        <f aca="false">MONTH(A1556)</f>
        <v>10</v>
      </c>
      <c r="J1556" s="57" t="n">
        <f aca="false">D1556*INDEX(Справочник!$E$5:$E$16,MATCH(C1556,Справочник!$A$5:$A$16,0))</f>
        <v>10.2</v>
      </c>
      <c r="K1556" s="57" t="n">
        <f aca="false">D1556*INDEX(Справочник!$F$5:$F$16,MATCH(C1556,Справочник!$A$5:$A$16,0))</f>
        <v>1.8</v>
      </c>
    </row>
    <row r="1557" customFormat="false" ht="15" hidden="false" customHeight="false" outlineLevel="0" collapsed="false">
      <c r="A1557" s="53" t="n">
        <v>45931</v>
      </c>
      <c r="B1557" s="54" t="s">
        <v>1156</v>
      </c>
      <c r="C1557" s="54" t="s">
        <v>81</v>
      </c>
      <c r="D1557" s="54" t="n">
        <v>1</v>
      </c>
      <c r="E1557" s="55" t="n">
        <v>29.9</v>
      </c>
      <c r="F1557" s="56" t="n">
        <v>0.1</v>
      </c>
      <c r="G1557" s="57" t="n">
        <f aca="false">D1557*E1557</f>
        <v>29.9</v>
      </c>
      <c r="H1557" s="57" t="n">
        <f aca="false">G1557*(1-F1557)</f>
        <v>26.91</v>
      </c>
      <c r="I1557" s="1" t="n">
        <f aca="false">MONTH(A1557)</f>
        <v>10</v>
      </c>
      <c r="J1557" s="57" t="n">
        <f aca="false">D1557*INDEX(Справочник!$E$5:$E$16,MATCH(C1557,Справочник!$A$5:$A$16,0))</f>
        <v>14.8</v>
      </c>
      <c r="K1557" s="57" t="n">
        <f aca="false">D1557*INDEX(Справочник!$F$5:$F$16,MATCH(C1557,Справочник!$A$5:$A$16,0))</f>
        <v>2.4</v>
      </c>
    </row>
    <row r="1558" customFormat="false" ht="15" hidden="false" customHeight="false" outlineLevel="0" collapsed="false">
      <c r="A1558" s="53" t="n">
        <v>45931</v>
      </c>
      <c r="B1558" s="54" t="s">
        <v>1157</v>
      </c>
      <c r="C1558" s="54" t="s">
        <v>86</v>
      </c>
      <c r="D1558" s="54" t="n">
        <v>1</v>
      </c>
      <c r="E1558" s="55" t="n">
        <v>7.5</v>
      </c>
      <c r="F1558" s="56" t="n">
        <v>0</v>
      </c>
      <c r="G1558" s="57" t="n">
        <f aca="false">D1558*E1558</f>
        <v>7.5</v>
      </c>
      <c r="H1558" s="57" t="n">
        <f aca="false">G1558*(1-F1558)</f>
        <v>7.5</v>
      </c>
      <c r="I1558" s="1" t="n">
        <f aca="false">MONTH(A1558)</f>
        <v>10</v>
      </c>
      <c r="J1558" s="57" t="n">
        <f aca="false">D1558*INDEX(Справочник!$E$5:$E$16,MATCH(C1558,Справочник!$A$5:$A$16,0))</f>
        <v>2.6</v>
      </c>
      <c r="K1558" s="57" t="n">
        <f aca="false">D1558*INDEX(Справочник!$F$5:$F$16,MATCH(C1558,Справочник!$A$5:$A$16,0))</f>
        <v>0.7</v>
      </c>
    </row>
    <row r="1559" customFormat="false" ht="15" hidden="false" customHeight="false" outlineLevel="0" collapsed="false">
      <c r="A1559" s="53" t="n">
        <v>45932</v>
      </c>
      <c r="B1559" s="54" t="s">
        <v>1158</v>
      </c>
      <c r="C1559" s="54" t="s">
        <v>81</v>
      </c>
      <c r="D1559" s="54" t="n">
        <v>2</v>
      </c>
      <c r="E1559" s="55" t="n">
        <v>29.9</v>
      </c>
      <c r="F1559" s="56" t="n">
        <v>0.1</v>
      </c>
      <c r="G1559" s="57" t="n">
        <f aca="false">D1559*E1559</f>
        <v>59.8</v>
      </c>
      <c r="H1559" s="57" t="n">
        <f aca="false">G1559*(1-F1559)</f>
        <v>53.82</v>
      </c>
      <c r="I1559" s="1" t="n">
        <f aca="false">MONTH(A1559)</f>
        <v>10</v>
      </c>
      <c r="J1559" s="57" t="n">
        <f aca="false">D1559*INDEX(Справочник!$E$5:$E$16,MATCH(C1559,Справочник!$A$5:$A$16,0))</f>
        <v>29.6</v>
      </c>
      <c r="K1559" s="57" t="n">
        <f aca="false">D1559*INDEX(Справочник!$F$5:$F$16,MATCH(C1559,Справочник!$A$5:$A$16,0))</f>
        <v>4.8</v>
      </c>
    </row>
    <row r="1560" customFormat="false" ht="15" hidden="false" customHeight="false" outlineLevel="0" collapsed="false">
      <c r="A1560" s="53" t="n">
        <v>45932</v>
      </c>
      <c r="B1560" s="54" t="s">
        <v>1158</v>
      </c>
      <c r="C1560" s="54" t="s">
        <v>80</v>
      </c>
      <c r="D1560" s="54" t="n">
        <v>1</v>
      </c>
      <c r="E1560" s="55" t="n">
        <v>9.9</v>
      </c>
      <c r="F1560" s="56" t="n">
        <v>0</v>
      </c>
      <c r="G1560" s="57" t="n">
        <f aca="false">D1560*E1560</f>
        <v>9.9</v>
      </c>
      <c r="H1560" s="57" t="n">
        <f aca="false">G1560*(1-F1560)</f>
        <v>9.9</v>
      </c>
      <c r="I1560" s="1" t="n">
        <f aca="false">MONTH(A1560)</f>
        <v>10</v>
      </c>
      <c r="J1560" s="57" t="n">
        <f aca="false">D1560*INDEX(Справочник!$E$5:$E$16,MATCH(C1560,Справочник!$A$5:$A$16,0))</f>
        <v>4.2</v>
      </c>
      <c r="K1560" s="57" t="n">
        <f aca="false">D1560*INDEX(Справочник!$F$5:$F$16,MATCH(C1560,Справочник!$A$5:$A$16,0))</f>
        <v>0.9</v>
      </c>
    </row>
    <row r="1561" customFormat="false" ht="15" hidden="false" customHeight="false" outlineLevel="0" collapsed="false">
      <c r="A1561" s="53" t="n">
        <v>45932</v>
      </c>
      <c r="B1561" s="54" t="s">
        <v>1159</v>
      </c>
      <c r="C1561" s="54" t="s">
        <v>87</v>
      </c>
      <c r="D1561" s="54" t="n">
        <v>1</v>
      </c>
      <c r="E1561" s="55" t="n">
        <v>5.9</v>
      </c>
      <c r="F1561" s="56" t="n">
        <v>0.1</v>
      </c>
      <c r="G1561" s="57" t="n">
        <f aca="false">D1561*E1561</f>
        <v>5.9</v>
      </c>
      <c r="H1561" s="57" t="n">
        <f aca="false">G1561*(1-F1561)</f>
        <v>5.31</v>
      </c>
      <c r="I1561" s="1" t="n">
        <f aca="false">MONTH(A1561)</f>
        <v>10</v>
      </c>
      <c r="J1561" s="57" t="n">
        <f aca="false">D1561*INDEX(Справочник!$E$5:$E$16,MATCH(C1561,Справочник!$A$5:$A$16,0))</f>
        <v>1.9</v>
      </c>
      <c r="K1561" s="57" t="n">
        <f aca="false">D1561*INDEX(Справочник!$F$5:$F$16,MATCH(C1561,Справочник!$A$5:$A$16,0))</f>
        <v>0.7</v>
      </c>
    </row>
    <row r="1562" customFormat="false" ht="15" hidden="false" customHeight="false" outlineLevel="0" collapsed="false">
      <c r="A1562" s="53" t="n">
        <v>45932</v>
      </c>
      <c r="B1562" s="54" t="s">
        <v>1159</v>
      </c>
      <c r="C1562" s="54" t="s">
        <v>83</v>
      </c>
      <c r="D1562" s="54" t="n">
        <v>1</v>
      </c>
      <c r="E1562" s="55" t="n">
        <v>11.5</v>
      </c>
      <c r="F1562" s="56" t="n">
        <v>0.1</v>
      </c>
      <c r="G1562" s="57" t="n">
        <f aca="false">D1562*E1562</f>
        <v>11.5</v>
      </c>
      <c r="H1562" s="57" t="n">
        <f aca="false">G1562*(1-F1562)</f>
        <v>10.35</v>
      </c>
      <c r="I1562" s="1" t="n">
        <f aca="false">MONTH(A1562)</f>
        <v>10</v>
      </c>
      <c r="J1562" s="57" t="n">
        <f aca="false">D1562*INDEX(Справочник!$E$5:$E$16,MATCH(C1562,Справочник!$A$5:$A$16,0))</f>
        <v>5.1</v>
      </c>
      <c r="K1562" s="57" t="n">
        <f aca="false">D1562*INDEX(Справочник!$F$5:$F$16,MATCH(C1562,Справочник!$A$5:$A$16,0))</f>
        <v>0.9</v>
      </c>
    </row>
    <row r="1563" customFormat="false" ht="15" hidden="false" customHeight="false" outlineLevel="0" collapsed="false">
      <c r="A1563" s="53" t="n">
        <v>45932</v>
      </c>
      <c r="B1563" s="54" t="s">
        <v>1160</v>
      </c>
      <c r="C1563" s="54" t="s">
        <v>84</v>
      </c>
      <c r="D1563" s="54" t="n">
        <v>1</v>
      </c>
      <c r="E1563" s="55" t="n">
        <v>10.5</v>
      </c>
      <c r="F1563" s="56" t="n">
        <v>0</v>
      </c>
      <c r="G1563" s="57" t="n">
        <f aca="false">D1563*E1563</f>
        <v>10.5</v>
      </c>
      <c r="H1563" s="57" t="n">
        <f aca="false">G1563*(1-F1563)</f>
        <v>10.5</v>
      </c>
      <c r="I1563" s="1" t="n">
        <f aca="false">MONTH(A1563)</f>
        <v>10</v>
      </c>
      <c r="J1563" s="57" t="n">
        <f aca="false">D1563*INDEX(Справочник!$E$5:$E$16,MATCH(C1563,Справочник!$A$5:$A$16,0))</f>
        <v>4.7</v>
      </c>
      <c r="K1563" s="57" t="n">
        <f aca="false">D1563*INDEX(Справочник!$F$5:$F$16,MATCH(C1563,Справочник!$A$5:$A$16,0))</f>
        <v>0.9</v>
      </c>
    </row>
    <row r="1564" customFormat="false" ht="15" hidden="false" customHeight="false" outlineLevel="0" collapsed="false">
      <c r="A1564" s="53" t="n">
        <v>45932</v>
      </c>
      <c r="B1564" s="54" t="s">
        <v>1160</v>
      </c>
      <c r="C1564" s="54" t="s">
        <v>88</v>
      </c>
      <c r="D1564" s="54" t="n">
        <v>1</v>
      </c>
      <c r="E1564" s="55" t="n">
        <v>39</v>
      </c>
      <c r="F1564" s="56" t="n">
        <v>0.1</v>
      </c>
      <c r="G1564" s="57" t="n">
        <f aca="false">D1564*E1564</f>
        <v>39</v>
      </c>
      <c r="H1564" s="57" t="n">
        <f aca="false">G1564*(1-F1564)</f>
        <v>35.1</v>
      </c>
      <c r="I1564" s="1" t="n">
        <f aca="false">MONTH(A1564)</f>
        <v>10</v>
      </c>
      <c r="J1564" s="57" t="n">
        <f aca="false">D1564*INDEX(Справочник!$E$5:$E$16,MATCH(C1564,Справочник!$A$5:$A$16,0))</f>
        <v>24</v>
      </c>
      <c r="K1564" s="57" t="n">
        <f aca="false">D1564*INDEX(Справочник!$F$5:$F$16,MATCH(C1564,Справочник!$A$5:$A$16,0))</f>
        <v>4.2</v>
      </c>
    </row>
    <row r="1565" customFormat="false" ht="15" hidden="false" customHeight="false" outlineLevel="0" collapsed="false">
      <c r="A1565" s="53" t="n">
        <v>45932</v>
      </c>
      <c r="B1565" s="54" t="s">
        <v>1161</v>
      </c>
      <c r="C1565" s="54" t="s">
        <v>86</v>
      </c>
      <c r="D1565" s="54" t="n">
        <v>2</v>
      </c>
      <c r="E1565" s="55" t="n">
        <v>7.5</v>
      </c>
      <c r="F1565" s="56" t="n">
        <v>0.1</v>
      </c>
      <c r="G1565" s="57" t="n">
        <f aca="false">D1565*E1565</f>
        <v>15</v>
      </c>
      <c r="H1565" s="57" t="n">
        <f aca="false">G1565*(1-F1565)</f>
        <v>13.5</v>
      </c>
      <c r="I1565" s="1" t="n">
        <f aca="false">MONTH(A1565)</f>
        <v>10</v>
      </c>
      <c r="J1565" s="57" t="n">
        <f aca="false">D1565*INDEX(Справочник!$E$5:$E$16,MATCH(C1565,Справочник!$A$5:$A$16,0))</f>
        <v>5.2</v>
      </c>
      <c r="K1565" s="57" t="n">
        <f aca="false">D1565*INDEX(Справочник!$F$5:$F$16,MATCH(C1565,Справочник!$A$5:$A$16,0))</f>
        <v>1.4</v>
      </c>
    </row>
    <row r="1566" customFormat="false" ht="15" hidden="false" customHeight="false" outlineLevel="0" collapsed="false">
      <c r="A1566" s="53" t="n">
        <v>45932</v>
      </c>
      <c r="B1566" s="54" t="s">
        <v>1162</v>
      </c>
      <c r="C1566" s="54" t="s">
        <v>80</v>
      </c>
      <c r="D1566" s="54" t="n">
        <v>1</v>
      </c>
      <c r="E1566" s="55" t="n">
        <v>9.9</v>
      </c>
      <c r="F1566" s="56" t="n">
        <v>0</v>
      </c>
      <c r="G1566" s="57" t="n">
        <f aca="false">D1566*E1566</f>
        <v>9.9</v>
      </c>
      <c r="H1566" s="57" t="n">
        <f aca="false">G1566*(1-F1566)</f>
        <v>9.9</v>
      </c>
      <c r="I1566" s="1" t="n">
        <f aca="false">MONTH(A1566)</f>
        <v>10</v>
      </c>
      <c r="J1566" s="57" t="n">
        <f aca="false">D1566*INDEX(Справочник!$E$5:$E$16,MATCH(C1566,Справочник!$A$5:$A$16,0))</f>
        <v>4.2</v>
      </c>
      <c r="K1566" s="57" t="n">
        <f aca="false">D1566*INDEX(Справочник!$F$5:$F$16,MATCH(C1566,Справочник!$A$5:$A$16,0))</f>
        <v>0.9</v>
      </c>
    </row>
    <row r="1567" customFormat="false" ht="15" hidden="false" customHeight="false" outlineLevel="0" collapsed="false">
      <c r="A1567" s="53" t="n">
        <v>45932</v>
      </c>
      <c r="B1567" s="54" t="s">
        <v>1162</v>
      </c>
      <c r="C1567" s="54" t="s">
        <v>81</v>
      </c>
      <c r="D1567" s="54" t="n">
        <v>1</v>
      </c>
      <c r="E1567" s="55" t="n">
        <v>29.9</v>
      </c>
      <c r="F1567" s="56" t="n">
        <v>0</v>
      </c>
      <c r="G1567" s="57" t="n">
        <f aca="false">D1567*E1567</f>
        <v>29.9</v>
      </c>
      <c r="H1567" s="57" t="n">
        <f aca="false">G1567*(1-F1567)</f>
        <v>29.9</v>
      </c>
      <c r="I1567" s="1" t="n">
        <f aca="false">MONTH(A1567)</f>
        <v>10</v>
      </c>
      <c r="J1567" s="57" t="n">
        <f aca="false">D1567*INDEX(Справочник!$E$5:$E$16,MATCH(C1567,Справочник!$A$5:$A$16,0))</f>
        <v>14.8</v>
      </c>
      <c r="K1567" s="57" t="n">
        <f aca="false">D1567*INDEX(Справочник!$F$5:$F$16,MATCH(C1567,Справочник!$A$5:$A$16,0))</f>
        <v>2.4</v>
      </c>
    </row>
    <row r="1568" customFormat="false" ht="15" hidden="false" customHeight="false" outlineLevel="0" collapsed="false">
      <c r="A1568" s="53" t="n">
        <v>45932</v>
      </c>
      <c r="B1568" s="54" t="s">
        <v>1162</v>
      </c>
      <c r="C1568" s="54" t="s">
        <v>89</v>
      </c>
      <c r="D1568" s="54" t="n">
        <v>1</v>
      </c>
      <c r="E1568" s="55" t="n">
        <v>24</v>
      </c>
      <c r="F1568" s="56" t="n">
        <v>0</v>
      </c>
      <c r="G1568" s="57" t="n">
        <f aca="false">D1568*E1568</f>
        <v>24</v>
      </c>
      <c r="H1568" s="57" t="n">
        <f aca="false">G1568*(1-F1568)</f>
        <v>24</v>
      </c>
      <c r="I1568" s="1" t="n">
        <f aca="false">MONTH(A1568)</f>
        <v>10</v>
      </c>
      <c r="J1568" s="57" t="n">
        <f aca="false">D1568*INDEX(Справочник!$E$5:$E$16,MATCH(C1568,Справочник!$A$5:$A$16,0))</f>
        <v>13.5</v>
      </c>
      <c r="K1568" s="57" t="n">
        <f aca="false">D1568*INDEX(Справочник!$F$5:$F$16,MATCH(C1568,Справочник!$A$5:$A$16,0))</f>
        <v>3.8</v>
      </c>
    </row>
    <row r="1569" customFormat="false" ht="15" hidden="false" customHeight="false" outlineLevel="0" collapsed="false">
      <c r="A1569" s="53" t="n">
        <v>45932</v>
      </c>
      <c r="B1569" s="54" t="s">
        <v>1163</v>
      </c>
      <c r="C1569" s="54" t="s">
        <v>86</v>
      </c>
      <c r="D1569" s="54" t="n">
        <v>2</v>
      </c>
      <c r="E1569" s="55" t="n">
        <v>7.5</v>
      </c>
      <c r="F1569" s="56" t="n">
        <v>0.1</v>
      </c>
      <c r="G1569" s="57" t="n">
        <f aca="false">D1569*E1569</f>
        <v>15</v>
      </c>
      <c r="H1569" s="57" t="n">
        <f aca="false">G1569*(1-F1569)</f>
        <v>13.5</v>
      </c>
      <c r="I1569" s="1" t="n">
        <f aca="false">MONTH(A1569)</f>
        <v>10</v>
      </c>
      <c r="J1569" s="57" t="n">
        <f aca="false">D1569*INDEX(Справочник!$E$5:$E$16,MATCH(C1569,Справочник!$A$5:$A$16,0))</f>
        <v>5.2</v>
      </c>
      <c r="K1569" s="57" t="n">
        <f aca="false">D1569*INDEX(Справочник!$F$5:$F$16,MATCH(C1569,Справочник!$A$5:$A$16,0))</f>
        <v>1.4</v>
      </c>
    </row>
    <row r="1570" customFormat="false" ht="15" hidden="false" customHeight="false" outlineLevel="0" collapsed="false">
      <c r="A1570" s="53" t="n">
        <v>45932</v>
      </c>
      <c r="B1570" s="54" t="s">
        <v>1164</v>
      </c>
      <c r="C1570" s="54" t="s">
        <v>91</v>
      </c>
      <c r="D1570" s="54" t="n">
        <v>1</v>
      </c>
      <c r="E1570" s="55" t="n">
        <v>28</v>
      </c>
      <c r="F1570" s="56" t="n">
        <v>0.2</v>
      </c>
      <c r="G1570" s="57" t="n">
        <f aca="false">D1570*E1570</f>
        <v>28</v>
      </c>
      <c r="H1570" s="57" t="n">
        <f aca="false">G1570*(1-F1570)</f>
        <v>22.4</v>
      </c>
      <c r="I1570" s="1" t="n">
        <f aca="false">MONTH(A1570)</f>
        <v>10</v>
      </c>
      <c r="J1570" s="57" t="n">
        <f aca="false">D1570*INDEX(Справочник!$E$5:$E$16,MATCH(C1570,Справочник!$A$5:$A$16,0))</f>
        <v>17.4</v>
      </c>
      <c r="K1570" s="57" t="n">
        <f aca="false">D1570*INDEX(Справочник!$F$5:$F$16,MATCH(C1570,Справочник!$A$5:$A$16,0))</f>
        <v>7.9</v>
      </c>
    </row>
    <row r="1571" customFormat="false" ht="15" hidden="false" customHeight="false" outlineLevel="0" collapsed="false">
      <c r="A1571" s="53" t="n">
        <v>45932</v>
      </c>
      <c r="B1571" s="54" t="s">
        <v>1165</v>
      </c>
      <c r="C1571" s="54" t="s">
        <v>84</v>
      </c>
      <c r="D1571" s="54" t="n">
        <v>1</v>
      </c>
      <c r="E1571" s="55" t="n">
        <v>10.5</v>
      </c>
      <c r="F1571" s="56" t="n">
        <v>0.1</v>
      </c>
      <c r="G1571" s="57" t="n">
        <f aca="false">D1571*E1571</f>
        <v>10.5</v>
      </c>
      <c r="H1571" s="57" t="n">
        <f aca="false">G1571*(1-F1571)</f>
        <v>9.45</v>
      </c>
      <c r="I1571" s="1" t="n">
        <f aca="false">MONTH(A1571)</f>
        <v>10</v>
      </c>
      <c r="J1571" s="57" t="n">
        <f aca="false">D1571*INDEX(Справочник!$E$5:$E$16,MATCH(C1571,Справочник!$A$5:$A$16,0))</f>
        <v>4.7</v>
      </c>
      <c r="K1571" s="57" t="n">
        <f aca="false">D1571*INDEX(Справочник!$F$5:$F$16,MATCH(C1571,Справочник!$A$5:$A$16,0))</f>
        <v>0.9</v>
      </c>
    </row>
    <row r="1572" customFormat="false" ht="15" hidden="false" customHeight="false" outlineLevel="0" collapsed="false">
      <c r="A1572" s="53" t="n">
        <v>45933</v>
      </c>
      <c r="B1572" s="54" t="s">
        <v>1166</v>
      </c>
      <c r="C1572" s="54" t="s">
        <v>86</v>
      </c>
      <c r="D1572" s="54" t="n">
        <v>1</v>
      </c>
      <c r="E1572" s="55" t="n">
        <v>7.5</v>
      </c>
      <c r="F1572" s="56" t="n">
        <v>0.1</v>
      </c>
      <c r="G1572" s="57" t="n">
        <f aca="false">D1572*E1572</f>
        <v>7.5</v>
      </c>
      <c r="H1572" s="57" t="n">
        <f aca="false">G1572*(1-F1572)</f>
        <v>6.75</v>
      </c>
      <c r="I1572" s="1" t="n">
        <f aca="false">MONTH(A1572)</f>
        <v>10</v>
      </c>
      <c r="J1572" s="57" t="n">
        <f aca="false">D1572*INDEX(Справочник!$E$5:$E$16,MATCH(C1572,Справочник!$A$5:$A$16,0))</f>
        <v>2.6</v>
      </c>
      <c r="K1572" s="57" t="n">
        <f aca="false">D1572*INDEX(Справочник!$F$5:$F$16,MATCH(C1572,Справочник!$A$5:$A$16,0))</f>
        <v>0.7</v>
      </c>
    </row>
    <row r="1573" customFormat="false" ht="15" hidden="false" customHeight="false" outlineLevel="0" collapsed="false">
      <c r="A1573" s="53" t="n">
        <v>45933</v>
      </c>
      <c r="B1573" s="54" t="s">
        <v>1167</v>
      </c>
      <c r="C1573" s="54" t="s">
        <v>86</v>
      </c>
      <c r="D1573" s="54" t="n">
        <v>1</v>
      </c>
      <c r="E1573" s="55" t="n">
        <v>7.5</v>
      </c>
      <c r="F1573" s="56" t="n">
        <v>0.1</v>
      </c>
      <c r="G1573" s="57" t="n">
        <f aca="false">D1573*E1573</f>
        <v>7.5</v>
      </c>
      <c r="H1573" s="57" t="n">
        <f aca="false">G1573*(1-F1573)</f>
        <v>6.75</v>
      </c>
      <c r="I1573" s="1" t="n">
        <f aca="false">MONTH(A1573)</f>
        <v>10</v>
      </c>
      <c r="J1573" s="57" t="n">
        <f aca="false">D1573*INDEX(Справочник!$E$5:$E$16,MATCH(C1573,Справочник!$A$5:$A$16,0))</f>
        <v>2.6</v>
      </c>
      <c r="K1573" s="57" t="n">
        <f aca="false">D1573*INDEX(Справочник!$F$5:$F$16,MATCH(C1573,Справочник!$A$5:$A$16,0))</f>
        <v>0.7</v>
      </c>
    </row>
    <row r="1574" customFormat="false" ht="15" hidden="false" customHeight="false" outlineLevel="0" collapsed="false">
      <c r="A1574" s="53" t="n">
        <v>45933</v>
      </c>
      <c r="B1574" s="54" t="s">
        <v>1167</v>
      </c>
      <c r="C1574" s="54" t="s">
        <v>80</v>
      </c>
      <c r="D1574" s="54" t="n">
        <v>1</v>
      </c>
      <c r="E1574" s="55" t="n">
        <v>9.9</v>
      </c>
      <c r="F1574" s="56" t="n">
        <v>0</v>
      </c>
      <c r="G1574" s="57" t="n">
        <f aca="false">D1574*E1574</f>
        <v>9.9</v>
      </c>
      <c r="H1574" s="57" t="n">
        <f aca="false">G1574*(1-F1574)</f>
        <v>9.9</v>
      </c>
      <c r="I1574" s="1" t="n">
        <f aca="false">MONTH(A1574)</f>
        <v>10</v>
      </c>
      <c r="J1574" s="57" t="n">
        <f aca="false">D1574*INDEX(Справочник!$E$5:$E$16,MATCH(C1574,Справочник!$A$5:$A$16,0))</f>
        <v>4.2</v>
      </c>
      <c r="K1574" s="57" t="n">
        <f aca="false">D1574*INDEX(Справочник!$F$5:$F$16,MATCH(C1574,Справочник!$A$5:$A$16,0))</f>
        <v>0.9</v>
      </c>
    </row>
    <row r="1575" customFormat="false" ht="15" hidden="false" customHeight="false" outlineLevel="0" collapsed="false">
      <c r="A1575" s="53" t="n">
        <v>45933</v>
      </c>
      <c r="B1575" s="54" t="s">
        <v>1168</v>
      </c>
      <c r="C1575" s="54" t="s">
        <v>80</v>
      </c>
      <c r="D1575" s="54" t="n">
        <v>2</v>
      </c>
      <c r="E1575" s="55" t="n">
        <v>9.9</v>
      </c>
      <c r="F1575" s="56" t="n">
        <v>0.1</v>
      </c>
      <c r="G1575" s="57" t="n">
        <f aca="false">D1575*E1575</f>
        <v>19.8</v>
      </c>
      <c r="H1575" s="57" t="n">
        <f aca="false">G1575*(1-F1575)</f>
        <v>17.82</v>
      </c>
      <c r="I1575" s="1" t="n">
        <f aca="false">MONTH(A1575)</f>
        <v>10</v>
      </c>
      <c r="J1575" s="57" t="n">
        <f aca="false">D1575*INDEX(Справочник!$E$5:$E$16,MATCH(C1575,Справочник!$A$5:$A$16,0))</f>
        <v>8.4</v>
      </c>
      <c r="K1575" s="57" t="n">
        <f aca="false">D1575*INDEX(Справочник!$F$5:$F$16,MATCH(C1575,Справочник!$A$5:$A$16,0))</f>
        <v>1.8</v>
      </c>
    </row>
    <row r="1576" customFormat="false" ht="15" hidden="false" customHeight="false" outlineLevel="0" collapsed="false">
      <c r="A1576" s="53" t="n">
        <v>45933</v>
      </c>
      <c r="B1576" s="54" t="s">
        <v>1168</v>
      </c>
      <c r="C1576" s="54" t="s">
        <v>90</v>
      </c>
      <c r="D1576" s="54" t="n">
        <v>1</v>
      </c>
      <c r="E1576" s="55" t="n">
        <v>4.5</v>
      </c>
      <c r="F1576" s="56" t="n">
        <v>0</v>
      </c>
      <c r="G1576" s="57" t="n">
        <f aca="false">D1576*E1576</f>
        <v>4.5</v>
      </c>
      <c r="H1576" s="57" t="n">
        <f aca="false">G1576*(1-F1576)</f>
        <v>4.5</v>
      </c>
      <c r="I1576" s="1" t="n">
        <f aca="false">MONTH(A1576)</f>
        <v>10</v>
      </c>
      <c r="J1576" s="57" t="n">
        <f aca="false">D1576*INDEX(Справочник!$E$5:$E$16,MATCH(C1576,Справочник!$A$5:$A$16,0))</f>
        <v>1.6</v>
      </c>
      <c r="K1576" s="57" t="n">
        <f aca="false">D1576*INDEX(Справочник!$F$5:$F$16,MATCH(C1576,Справочник!$A$5:$A$16,0))</f>
        <v>2.9</v>
      </c>
    </row>
    <row r="1577" customFormat="false" ht="15" hidden="false" customHeight="false" outlineLevel="0" collapsed="false">
      <c r="A1577" s="53" t="n">
        <v>45933</v>
      </c>
      <c r="B1577" s="54" t="s">
        <v>1168</v>
      </c>
      <c r="C1577" s="54" t="s">
        <v>83</v>
      </c>
      <c r="D1577" s="54" t="n">
        <v>1</v>
      </c>
      <c r="E1577" s="55" t="n">
        <v>11.5</v>
      </c>
      <c r="F1577" s="56" t="n">
        <v>0</v>
      </c>
      <c r="G1577" s="57" t="n">
        <f aca="false">D1577*E1577</f>
        <v>11.5</v>
      </c>
      <c r="H1577" s="57" t="n">
        <f aca="false">G1577*(1-F1577)</f>
        <v>11.5</v>
      </c>
      <c r="I1577" s="1" t="n">
        <f aca="false">MONTH(A1577)</f>
        <v>10</v>
      </c>
      <c r="J1577" s="57" t="n">
        <f aca="false">D1577*INDEX(Справочник!$E$5:$E$16,MATCH(C1577,Справочник!$A$5:$A$16,0))</f>
        <v>5.1</v>
      </c>
      <c r="K1577" s="57" t="n">
        <f aca="false">D1577*INDEX(Справочник!$F$5:$F$16,MATCH(C1577,Справочник!$A$5:$A$16,0))</f>
        <v>0.9</v>
      </c>
    </row>
    <row r="1578" customFormat="false" ht="15" hidden="false" customHeight="false" outlineLevel="0" collapsed="false">
      <c r="A1578" s="53" t="n">
        <v>45933</v>
      </c>
      <c r="B1578" s="54" t="s">
        <v>1169</v>
      </c>
      <c r="C1578" s="54" t="s">
        <v>80</v>
      </c>
      <c r="D1578" s="54" t="n">
        <v>3</v>
      </c>
      <c r="E1578" s="55" t="n">
        <v>9.9</v>
      </c>
      <c r="F1578" s="56" t="n">
        <v>0.1</v>
      </c>
      <c r="G1578" s="57" t="n">
        <f aca="false">D1578*E1578</f>
        <v>29.7</v>
      </c>
      <c r="H1578" s="57" t="n">
        <f aca="false">G1578*(1-F1578)</f>
        <v>26.73</v>
      </c>
      <c r="I1578" s="1" t="n">
        <f aca="false">MONTH(A1578)</f>
        <v>10</v>
      </c>
      <c r="J1578" s="57" t="n">
        <f aca="false">D1578*INDEX(Справочник!$E$5:$E$16,MATCH(C1578,Справочник!$A$5:$A$16,0))</f>
        <v>12.6</v>
      </c>
      <c r="K1578" s="57" t="n">
        <f aca="false">D1578*INDEX(Справочник!$F$5:$F$16,MATCH(C1578,Справочник!$A$5:$A$16,0))</f>
        <v>2.7</v>
      </c>
    </row>
    <row r="1579" customFormat="false" ht="15" hidden="false" customHeight="false" outlineLevel="0" collapsed="false">
      <c r="A1579" s="53" t="n">
        <v>45934</v>
      </c>
      <c r="B1579" s="54" t="s">
        <v>1170</v>
      </c>
      <c r="C1579" s="54" t="s">
        <v>85</v>
      </c>
      <c r="D1579" s="54" t="n">
        <v>1</v>
      </c>
      <c r="E1579" s="55" t="n">
        <v>6.9</v>
      </c>
      <c r="F1579" s="56" t="n">
        <v>0.1</v>
      </c>
      <c r="G1579" s="57" t="n">
        <f aca="false">D1579*E1579</f>
        <v>6.9</v>
      </c>
      <c r="H1579" s="57" t="n">
        <f aca="false">G1579*(1-F1579)</f>
        <v>6.21</v>
      </c>
      <c r="I1579" s="1" t="n">
        <f aca="false">MONTH(A1579)</f>
        <v>10</v>
      </c>
      <c r="J1579" s="57" t="n">
        <f aca="false">D1579*INDEX(Справочник!$E$5:$E$16,MATCH(C1579,Справочник!$A$5:$A$16,0))</f>
        <v>2.3</v>
      </c>
      <c r="K1579" s="57" t="n">
        <f aca="false">D1579*INDEX(Справочник!$F$5:$F$16,MATCH(C1579,Справочник!$A$5:$A$16,0))</f>
        <v>0.7</v>
      </c>
    </row>
    <row r="1580" customFormat="false" ht="15" hidden="false" customHeight="false" outlineLevel="0" collapsed="false">
      <c r="A1580" s="53" t="n">
        <v>45934</v>
      </c>
      <c r="B1580" s="54" t="s">
        <v>1171</v>
      </c>
      <c r="C1580" s="54" t="s">
        <v>91</v>
      </c>
      <c r="D1580" s="54" t="n">
        <v>1</v>
      </c>
      <c r="E1580" s="55" t="n">
        <v>28</v>
      </c>
      <c r="F1580" s="56" t="n">
        <v>0.2</v>
      </c>
      <c r="G1580" s="57" t="n">
        <f aca="false">D1580*E1580</f>
        <v>28</v>
      </c>
      <c r="H1580" s="57" t="n">
        <f aca="false">G1580*(1-F1580)</f>
        <v>22.4</v>
      </c>
      <c r="I1580" s="1" t="n">
        <f aca="false">MONTH(A1580)</f>
        <v>10</v>
      </c>
      <c r="J1580" s="57" t="n">
        <f aca="false">D1580*INDEX(Справочник!$E$5:$E$16,MATCH(C1580,Справочник!$A$5:$A$16,0))</f>
        <v>17.4</v>
      </c>
      <c r="K1580" s="57" t="n">
        <f aca="false">D1580*INDEX(Справочник!$F$5:$F$16,MATCH(C1580,Справочник!$A$5:$A$16,0))</f>
        <v>7.9</v>
      </c>
    </row>
    <row r="1581" customFormat="false" ht="15" hidden="false" customHeight="false" outlineLevel="0" collapsed="false">
      <c r="A1581" s="53" t="n">
        <v>45934</v>
      </c>
      <c r="B1581" s="54" t="s">
        <v>1171</v>
      </c>
      <c r="C1581" s="54" t="s">
        <v>89</v>
      </c>
      <c r="D1581" s="54" t="n">
        <v>1</v>
      </c>
      <c r="E1581" s="55" t="n">
        <v>24</v>
      </c>
      <c r="F1581" s="56" t="n">
        <v>0</v>
      </c>
      <c r="G1581" s="57" t="n">
        <f aca="false">D1581*E1581</f>
        <v>24</v>
      </c>
      <c r="H1581" s="57" t="n">
        <f aca="false">G1581*(1-F1581)</f>
        <v>24</v>
      </c>
      <c r="I1581" s="1" t="n">
        <f aca="false">MONTH(A1581)</f>
        <v>10</v>
      </c>
      <c r="J1581" s="57" t="n">
        <f aca="false">D1581*INDEX(Справочник!$E$5:$E$16,MATCH(C1581,Справочник!$A$5:$A$16,0))</f>
        <v>13.5</v>
      </c>
      <c r="K1581" s="57" t="n">
        <f aca="false">D1581*INDEX(Справочник!$F$5:$F$16,MATCH(C1581,Справочник!$A$5:$A$16,0))</f>
        <v>3.8</v>
      </c>
    </row>
    <row r="1582" customFormat="false" ht="15" hidden="false" customHeight="false" outlineLevel="0" collapsed="false">
      <c r="A1582" s="53" t="n">
        <v>45934</v>
      </c>
      <c r="B1582" s="54" t="s">
        <v>1172</v>
      </c>
      <c r="C1582" s="54" t="s">
        <v>80</v>
      </c>
      <c r="D1582" s="54" t="n">
        <v>1</v>
      </c>
      <c r="E1582" s="55" t="n">
        <v>9.9</v>
      </c>
      <c r="F1582" s="56" t="n">
        <v>0</v>
      </c>
      <c r="G1582" s="57" t="n">
        <f aca="false">D1582*E1582</f>
        <v>9.9</v>
      </c>
      <c r="H1582" s="57" t="n">
        <f aca="false">G1582*(1-F1582)</f>
        <v>9.9</v>
      </c>
      <c r="I1582" s="1" t="n">
        <f aca="false">MONTH(A1582)</f>
        <v>10</v>
      </c>
      <c r="J1582" s="57" t="n">
        <f aca="false">D1582*INDEX(Справочник!$E$5:$E$16,MATCH(C1582,Справочник!$A$5:$A$16,0))</f>
        <v>4.2</v>
      </c>
      <c r="K1582" s="57" t="n">
        <f aca="false">D1582*INDEX(Справочник!$F$5:$F$16,MATCH(C1582,Справочник!$A$5:$A$16,0))</f>
        <v>0.9</v>
      </c>
    </row>
    <row r="1583" customFormat="false" ht="15" hidden="false" customHeight="false" outlineLevel="0" collapsed="false">
      <c r="A1583" s="53" t="n">
        <v>45934</v>
      </c>
      <c r="B1583" s="54" t="s">
        <v>1173</v>
      </c>
      <c r="C1583" s="54" t="s">
        <v>90</v>
      </c>
      <c r="D1583" s="54" t="n">
        <v>1</v>
      </c>
      <c r="E1583" s="55" t="n">
        <v>4.5</v>
      </c>
      <c r="F1583" s="56" t="n">
        <v>0</v>
      </c>
      <c r="G1583" s="57" t="n">
        <f aca="false">D1583*E1583</f>
        <v>4.5</v>
      </c>
      <c r="H1583" s="57" t="n">
        <f aca="false">G1583*(1-F1583)</f>
        <v>4.5</v>
      </c>
      <c r="I1583" s="1" t="n">
        <f aca="false">MONTH(A1583)</f>
        <v>10</v>
      </c>
      <c r="J1583" s="57" t="n">
        <f aca="false">D1583*INDEX(Справочник!$E$5:$E$16,MATCH(C1583,Справочник!$A$5:$A$16,0))</f>
        <v>1.6</v>
      </c>
      <c r="K1583" s="57" t="n">
        <f aca="false">D1583*INDEX(Справочник!$F$5:$F$16,MATCH(C1583,Справочник!$A$5:$A$16,0))</f>
        <v>2.9</v>
      </c>
    </row>
    <row r="1584" customFormat="false" ht="15" hidden="false" customHeight="false" outlineLevel="0" collapsed="false">
      <c r="A1584" s="53" t="n">
        <v>45934</v>
      </c>
      <c r="B1584" s="54" t="s">
        <v>1173</v>
      </c>
      <c r="C1584" s="54" t="s">
        <v>87</v>
      </c>
      <c r="D1584" s="54" t="n">
        <v>1</v>
      </c>
      <c r="E1584" s="55" t="n">
        <v>5.9</v>
      </c>
      <c r="F1584" s="56" t="n">
        <v>0</v>
      </c>
      <c r="G1584" s="57" t="n">
        <f aca="false">D1584*E1584</f>
        <v>5.9</v>
      </c>
      <c r="H1584" s="57" t="n">
        <f aca="false">G1584*(1-F1584)</f>
        <v>5.9</v>
      </c>
      <c r="I1584" s="1" t="n">
        <f aca="false">MONTH(A1584)</f>
        <v>10</v>
      </c>
      <c r="J1584" s="57" t="n">
        <f aca="false">D1584*INDEX(Справочник!$E$5:$E$16,MATCH(C1584,Справочник!$A$5:$A$16,0))</f>
        <v>1.9</v>
      </c>
      <c r="K1584" s="57" t="n">
        <f aca="false">D1584*INDEX(Справочник!$F$5:$F$16,MATCH(C1584,Справочник!$A$5:$A$16,0))</f>
        <v>0.7</v>
      </c>
    </row>
    <row r="1585" customFormat="false" ht="15" hidden="false" customHeight="false" outlineLevel="0" collapsed="false">
      <c r="A1585" s="53" t="n">
        <v>45934</v>
      </c>
      <c r="B1585" s="54" t="s">
        <v>1174</v>
      </c>
      <c r="C1585" s="54" t="s">
        <v>80</v>
      </c>
      <c r="D1585" s="54" t="n">
        <v>1</v>
      </c>
      <c r="E1585" s="55" t="n">
        <v>9.9</v>
      </c>
      <c r="F1585" s="56" t="n">
        <v>0</v>
      </c>
      <c r="G1585" s="57" t="n">
        <f aca="false">D1585*E1585</f>
        <v>9.9</v>
      </c>
      <c r="H1585" s="57" t="n">
        <f aca="false">G1585*(1-F1585)</f>
        <v>9.9</v>
      </c>
      <c r="I1585" s="1" t="n">
        <f aca="false">MONTH(A1585)</f>
        <v>10</v>
      </c>
      <c r="J1585" s="57" t="n">
        <f aca="false">D1585*INDEX(Справочник!$E$5:$E$16,MATCH(C1585,Справочник!$A$5:$A$16,0))</f>
        <v>4.2</v>
      </c>
      <c r="K1585" s="57" t="n">
        <f aca="false">D1585*INDEX(Справочник!$F$5:$F$16,MATCH(C1585,Справочник!$A$5:$A$16,0))</f>
        <v>0.9</v>
      </c>
    </row>
    <row r="1586" customFormat="false" ht="15" hidden="false" customHeight="false" outlineLevel="0" collapsed="false">
      <c r="A1586" s="53" t="n">
        <v>45934</v>
      </c>
      <c r="B1586" s="54" t="s">
        <v>1174</v>
      </c>
      <c r="C1586" s="54" t="s">
        <v>83</v>
      </c>
      <c r="D1586" s="54" t="n">
        <v>3</v>
      </c>
      <c r="E1586" s="55" t="n">
        <v>11.5</v>
      </c>
      <c r="F1586" s="56" t="n">
        <v>0.1</v>
      </c>
      <c r="G1586" s="57" t="n">
        <f aca="false">D1586*E1586</f>
        <v>34.5</v>
      </c>
      <c r="H1586" s="57" t="n">
        <f aca="false">G1586*(1-F1586)</f>
        <v>31.05</v>
      </c>
      <c r="I1586" s="1" t="n">
        <f aca="false">MONTH(A1586)</f>
        <v>10</v>
      </c>
      <c r="J1586" s="57" t="n">
        <f aca="false">D1586*INDEX(Справочник!$E$5:$E$16,MATCH(C1586,Справочник!$A$5:$A$16,0))</f>
        <v>15.3</v>
      </c>
      <c r="K1586" s="57" t="n">
        <f aca="false">D1586*INDEX(Справочник!$F$5:$F$16,MATCH(C1586,Справочник!$A$5:$A$16,0))</f>
        <v>2.7</v>
      </c>
    </row>
    <row r="1587" customFormat="false" ht="15" hidden="false" customHeight="false" outlineLevel="0" collapsed="false">
      <c r="A1587" s="53" t="n">
        <v>45935</v>
      </c>
      <c r="B1587" s="54" t="s">
        <v>1175</v>
      </c>
      <c r="C1587" s="54" t="s">
        <v>84</v>
      </c>
      <c r="D1587" s="54" t="n">
        <v>1</v>
      </c>
      <c r="E1587" s="55" t="n">
        <v>10.5</v>
      </c>
      <c r="F1587" s="56" t="n">
        <v>0.1</v>
      </c>
      <c r="G1587" s="57" t="n">
        <f aca="false">D1587*E1587</f>
        <v>10.5</v>
      </c>
      <c r="H1587" s="57" t="n">
        <f aca="false">G1587*(1-F1587)</f>
        <v>9.45</v>
      </c>
      <c r="I1587" s="1" t="n">
        <f aca="false">MONTH(A1587)</f>
        <v>10</v>
      </c>
      <c r="J1587" s="57" t="n">
        <f aca="false">D1587*INDEX(Справочник!$E$5:$E$16,MATCH(C1587,Справочник!$A$5:$A$16,0))</f>
        <v>4.7</v>
      </c>
      <c r="K1587" s="57" t="n">
        <f aca="false">D1587*INDEX(Справочник!$F$5:$F$16,MATCH(C1587,Справочник!$A$5:$A$16,0))</f>
        <v>0.9</v>
      </c>
    </row>
    <row r="1588" customFormat="false" ht="15" hidden="false" customHeight="false" outlineLevel="0" collapsed="false">
      <c r="A1588" s="53" t="n">
        <v>45935</v>
      </c>
      <c r="B1588" s="54" t="s">
        <v>1176</v>
      </c>
      <c r="C1588" s="54" t="s">
        <v>81</v>
      </c>
      <c r="D1588" s="54" t="n">
        <v>2</v>
      </c>
      <c r="E1588" s="55" t="n">
        <v>29.9</v>
      </c>
      <c r="F1588" s="56" t="n">
        <v>0</v>
      </c>
      <c r="G1588" s="57" t="n">
        <f aca="false">D1588*E1588</f>
        <v>59.8</v>
      </c>
      <c r="H1588" s="57" t="n">
        <f aca="false">G1588*(1-F1588)</f>
        <v>59.8</v>
      </c>
      <c r="I1588" s="1" t="n">
        <f aca="false">MONTH(A1588)</f>
        <v>10</v>
      </c>
      <c r="J1588" s="57" t="n">
        <f aca="false">D1588*INDEX(Справочник!$E$5:$E$16,MATCH(C1588,Справочник!$A$5:$A$16,0))</f>
        <v>29.6</v>
      </c>
      <c r="K1588" s="57" t="n">
        <f aca="false">D1588*INDEX(Справочник!$F$5:$F$16,MATCH(C1588,Справочник!$A$5:$A$16,0))</f>
        <v>4.8</v>
      </c>
    </row>
    <row r="1589" customFormat="false" ht="15" hidden="false" customHeight="false" outlineLevel="0" collapsed="false">
      <c r="A1589" s="53" t="n">
        <v>45935</v>
      </c>
      <c r="B1589" s="54" t="s">
        <v>1177</v>
      </c>
      <c r="C1589" s="54" t="s">
        <v>82</v>
      </c>
      <c r="D1589" s="54" t="n">
        <v>3</v>
      </c>
      <c r="E1589" s="55" t="n">
        <v>32</v>
      </c>
      <c r="F1589" s="56" t="n">
        <v>0</v>
      </c>
      <c r="G1589" s="57" t="n">
        <f aca="false">D1589*E1589</f>
        <v>96</v>
      </c>
      <c r="H1589" s="57" t="n">
        <f aca="false">G1589*(1-F1589)</f>
        <v>96</v>
      </c>
      <c r="I1589" s="1" t="n">
        <f aca="false">MONTH(A1589)</f>
        <v>10</v>
      </c>
      <c r="J1589" s="57" t="n">
        <f aca="false">D1589*INDEX(Справочник!$E$5:$E$16,MATCH(C1589,Справочник!$A$5:$A$16,0))</f>
        <v>49.5</v>
      </c>
      <c r="K1589" s="57" t="n">
        <f aca="false">D1589*INDEX(Справочник!$F$5:$F$16,MATCH(C1589,Справочник!$A$5:$A$16,0))</f>
        <v>7.2</v>
      </c>
    </row>
    <row r="1590" customFormat="false" ht="15" hidden="false" customHeight="false" outlineLevel="0" collapsed="false">
      <c r="A1590" s="53" t="n">
        <v>45935</v>
      </c>
      <c r="B1590" s="54" t="s">
        <v>1178</v>
      </c>
      <c r="C1590" s="54" t="s">
        <v>84</v>
      </c>
      <c r="D1590" s="54" t="n">
        <v>1</v>
      </c>
      <c r="E1590" s="55" t="n">
        <v>10.5</v>
      </c>
      <c r="F1590" s="56" t="n">
        <v>0.1</v>
      </c>
      <c r="G1590" s="57" t="n">
        <f aca="false">D1590*E1590</f>
        <v>10.5</v>
      </c>
      <c r="H1590" s="57" t="n">
        <f aca="false">G1590*(1-F1590)</f>
        <v>9.45</v>
      </c>
      <c r="I1590" s="1" t="n">
        <f aca="false">MONTH(A1590)</f>
        <v>10</v>
      </c>
      <c r="J1590" s="57" t="n">
        <f aca="false">D1590*INDEX(Справочник!$E$5:$E$16,MATCH(C1590,Справочник!$A$5:$A$16,0))</f>
        <v>4.7</v>
      </c>
      <c r="K1590" s="57" t="n">
        <f aca="false">D1590*INDEX(Справочник!$F$5:$F$16,MATCH(C1590,Справочник!$A$5:$A$16,0))</f>
        <v>0.9</v>
      </c>
    </row>
    <row r="1591" customFormat="false" ht="15" hidden="false" customHeight="false" outlineLevel="0" collapsed="false">
      <c r="A1591" s="53" t="n">
        <v>45935</v>
      </c>
      <c r="B1591" s="54" t="s">
        <v>1178</v>
      </c>
      <c r="C1591" s="54" t="s">
        <v>83</v>
      </c>
      <c r="D1591" s="54" t="n">
        <v>3</v>
      </c>
      <c r="E1591" s="55" t="n">
        <v>11.5</v>
      </c>
      <c r="F1591" s="56" t="n">
        <v>0</v>
      </c>
      <c r="G1591" s="57" t="n">
        <f aca="false">D1591*E1591</f>
        <v>34.5</v>
      </c>
      <c r="H1591" s="57" t="n">
        <f aca="false">G1591*(1-F1591)</f>
        <v>34.5</v>
      </c>
      <c r="I1591" s="1" t="n">
        <f aca="false">MONTH(A1591)</f>
        <v>10</v>
      </c>
      <c r="J1591" s="57" t="n">
        <f aca="false">D1591*INDEX(Справочник!$E$5:$E$16,MATCH(C1591,Справочник!$A$5:$A$16,0))</f>
        <v>15.3</v>
      </c>
      <c r="K1591" s="57" t="n">
        <f aca="false">D1591*INDEX(Справочник!$F$5:$F$16,MATCH(C1591,Справочник!$A$5:$A$16,0))</f>
        <v>2.7</v>
      </c>
    </row>
    <row r="1592" customFormat="false" ht="15" hidden="false" customHeight="false" outlineLevel="0" collapsed="false">
      <c r="A1592" s="53" t="n">
        <v>45935</v>
      </c>
      <c r="B1592" s="54" t="s">
        <v>1179</v>
      </c>
      <c r="C1592" s="54" t="s">
        <v>82</v>
      </c>
      <c r="D1592" s="54" t="n">
        <v>1</v>
      </c>
      <c r="E1592" s="55" t="n">
        <v>32</v>
      </c>
      <c r="F1592" s="56" t="n">
        <v>0.1</v>
      </c>
      <c r="G1592" s="57" t="n">
        <f aca="false">D1592*E1592</f>
        <v>32</v>
      </c>
      <c r="H1592" s="57" t="n">
        <f aca="false">G1592*(1-F1592)</f>
        <v>28.8</v>
      </c>
      <c r="I1592" s="1" t="n">
        <f aca="false">MONTH(A1592)</f>
        <v>10</v>
      </c>
      <c r="J1592" s="57" t="n">
        <f aca="false">D1592*INDEX(Справочник!$E$5:$E$16,MATCH(C1592,Справочник!$A$5:$A$16,0))</f>
        <v>16.5</v>
      </c>
      <c r="K1592" s="57" t="n">
        <f aca="false">D1592*INDEX(Справочник!$F$5:$F$16,MATCH(C1592,Справочник!$A$5:$A$16,0))</f>
        <v>2.4</v>
      </c>
    </row>
    <row r="1593" customFormat="false" ht="15" hidden="false" customHeight="false" outlineLevel="0" collapsed="false">
      <c r="A1593" s="53" t="n">
        <v>45935</v>
      </c>
      <c r="B1593" s="54" t="s">
        <v>1179</v>
      </c>
      <c r="C1593" s="54" t="s">
        <v>83</v>
      </c>
      <c r="D1593" s="54" t="n">
        <v>1</v>
      </c>
      <c r="E1593" s="55" t="n">
        <v>11.5</v>
      </c>
      <c r="F1593" s="56" t="n">
        <v>0.1</v>
      </c>
      <c r="G1593" s="57" t="n">
        <f aca="false">D1593*E1593</f>
        <v>11.5</v>
      </c>
      <c r="H1593" s="57" t="n">
        <f aca="false">G1593*(1-F1593)</f>
        <v>10.35</v>
      </c>
      <c r="I1593" s="1" t="n">
        <f aca="false">MONTH(A1593)</f>
        <v>10</v>
      </c>
      <c r="J1593" s="57" t="n">
        <f aca="false">D1593*INDEX(Справочник!$E$5:$E$16,MATCH(C1593,Справочник!$A$5:$A$16,0))</f>
        <v>5.1</v>
      </c>
      <c r="K1593" s="57" t="n">
        <f aca="false">D1593*INDEX(Справочник!$F$5:$F$16,MATCH(C1593,Справочник!$A$5:$A$16,0))</f>
        <v>0.9</v>
      </c>
    </row>
    <row r="1594" customFormat="false" ht="15" hidden="false" customHeight="false" outlineLevel="0" collapsed="false">
      <c r="A1594" s="53" t="n">
        <v>45936</v>
      </c>
      <c r="B1594" s="54" t="s">
        <v>1180</v>
      </c>
      <c r="C1594" s="54" t="s">
        <v>85</v>
      </c>
      <c r="D1594" s="54" t="n">
        <v>1</v>
      </c>
      <c r="E1594" s="55" t="n">
        <v>6.9</v>
      </c>
      <c r="F1594" s="56" t="n">
        <v>0.1</v>
      </c>
      <c r="G1594" s="57" t="n">
        <f aca="false">D1594*E1594</f>
        <v>6.9</v>
      </c>
      <c r="H1594" s="57" t="n">
        <f aca="false">G1594*(1-F1594)</f>
        <v>6.21</v>
      </c>
      <c r="I1594" s="1" t="n">
        <f aca="false">MONTH(A1594)</f>
        <v>10</v>
      </c>
      <c r="J1594" s="57" t="n">
        <f aca="false">D1594*INDEX(Справочник!$E$5:$E$16,MATCH(C1594,Справочник!$A$5:$A$16,0))</f>
        <v>2.3</v>
      </c>
      <c r="K1594" s="57" t="n">
        <f aca="false">D1594*INDEX(Справочник!$F$5:$F$16,MATCH(C1594,Справочник!$A$5:$A$16,0))</f>
        <v>0.7</v>
      </c>
    </row>
    <row r="1595" customFormat="false" ht="15" hidden="false" customHeight="false" outlineLevel="0" collapsed="false">
      <c r="A1595" s="53" t="n">
        <v>45936</v>
      </c>
      <c r="B1595" s="54" t="s">
        <v>1181</v>
      </c>
      <c r="C1595" s="54" t="s">
        <v>81</v>
      </c>
      <c r="D1595" s="54" t="n">
        <v>1</v>
      </c>
      <c r="E1595" s="55" t="n">
        <v>29.9</v>
      </c>
      <c r="F1595" s="56" t="n">
        <v>0</v>
      </c>
      <c r="G1595" s="57" t="n">
        <f aca="false">D1595*E1595</f>
        <v>29.9</v>
      </c>
      <c r="H1595" s="57" t="n">
        <f aca="false">G1595*(1-F1595)</f>
        <v>29.9</v>
      </c>
      <c r="I1595" s="1" t="n">
        <f aca="false">MONTH(A1595)</f>
        <v>10</v>
      </c>
      <c r="J1595" s="57" t="n">
        <f aca="false">D1595*INDEX(Справочник!$E$5:$E$16,MATCH(C1595,Справочник!$A$5:$A$16,0))</f>
        <v>14.8</v>
      </c>
      <c r="K1595" s="57" t="n">
        <f aca="false">D1595*INDEX(Справочник!$F$5:$F$16,MATCH(C1595,Справочник!$A$5:$A$16,0))</f>
        <v>2.4</v>
      </c>
    </row>
    <row r="1596" customFormat="false" ht="15" hidden="false" customHeight="false" outlineLevel="0" collapsed="false">
      <c r="A1596" s="53" t="n">
        <v>45936</v>
      </c>
      <c r="B1596" s="54" t="s">
        <v>1181</v>
      </c>
      <c r="C1596" s="54" t="s">
        <v>89</v>
      </c>
      <c r="D1596" s="54" t="n">
        <v>1</v>
      </c>
      <c r="E1596" s="55" t="n">
        <v>24</v>
      </c>
      <c r="F1596" s="56" t="n">
        <v>0</v>
      </c>
      <c r="G1596" s="57" t="n">
        <f aca="false">D1596*E1596</f>
        <v>24</v>
      </c>
      <c r="H1596" s="57" t="n">
        <f aca="false">G1596*(1-F1596)</f>
        <v>24</v>
      </c>
      <c r="I1596" s="1" t="n">
        <f aca="false">MONTH(A1596)</f>
        <v>10</v>
      </c>
      <c r="J1596" s="57" t="n">
        <f aca="false">D1596*INDEX(Справочник!$E$5:$E$16,MATCH(C1596,Справочник!$A$5:$A$16,0))</f>
        <v>13.5</v>
      </c>
      <c r="K1596" s="57" t="n">
        <f aca="false">D1596*INDEX(Справочник!$F$5:$F$16,MATCH(C1596,Справочник!$A$5:$A$16,0))</f>
        <v>3.8</v>
      </c>
    </row>
    <row r="1597" customFormat="false" ht="15" hidden="false" customHeight="false" outlineLevel="0" collapsed="false">
      <c r="A1597" s="53" t="n">
        <v>45936</v>
      </c>
      <c r="B1597" s="54" t="s">
        <v>1182</v>
      </c>
      <c r="C1597" s="54" t="s">
        <v>81</v>
      </c>
      <c r="D1597" s="54" t="n">
        <v>1</v>
      </c>
      <c r="E1597" s="55" t="n">
        <v>29.9</v>
      </c>
      <c r="F1597" s="56" t="n">
        <v>0</v>
      </c>
      <c r="G1597" s="57" t="n">
        <f aca="false">D1597*E1597</f>
        <v>29.9</v>
      </c>
      <c r="H1597" s="57" t="n">
        <f aca="false">G1597*(1-F1597)</f>
        <v>29.9</v>
      </c>
      <c r="I1597" s="1" t="n">
        <f aca="false">MONTH(A1597)</f>
        <v>10</v>
      </c>
      <c r="J1597" s="57" t="n">
        <f aca="false">D1597*INDEX(Справочник!$E$5:$E$16,MATCH(C1597,Справочник!$A$5:$A$16,0))</f>
        <v>14.8</v>
      </c>
      <c r="K1597" s="57" t="n">
        <f aca="false">D1597*INDEX(Справочник!$F$5:$F$16,MATCH(C1597,Справочник!$A$5:$A$16,0))</f>
        <v>2.4</v>
      </c>
    </row>
    <row r="1598" customFormat="false" ht="15" hidden="false" customHeight="false" outlineLevel="0" collapsed="false">
      <c r="A1598" s="53" t="n">
        <v>45936</v>
      </c>
      <c r="B1598" s="54" t="s">
        <v>1182</v>
      </c>
      <c r="C1598" s="54" t="s">
        <v>86</v>
      </c>
      <c r="D1598" s="54" t="n">
        <v>1</v>
      </c>
      <c r="E1598" s="55" t="n">
        <v>7.5</v>
      </c>
      <c r="F1598" s="56" t="n">
        <v>0</v>
      </c>
      <c r="G1598" s="57" t="n">
        <f aca="false">D1598*E1598</f>
        <v>7.5</v>
      </c>
      <c r="H1598" s="57" t="n">
        <f aca="false">G1598*(1-F1598)</f>
        <v>7.5</v>
      </c>
      <c r="I1598" s="1" t="n">
        <f aca="false">MONTH(A1598)</f>
        <v>10</v>
      </c>
      <c r="J1598" s="57" t="n">
        <f aca="false">D1598*INDEX(Справочник!$E$5:$E$16,MATCH(C1598,Справочник!$A$5:$A$16,0))</f>
        <v>2.6</v>
      </c>
      <c r="K1598" s="57" t="n">
        <f aca="false">D1598*INDEX(Справочник!$F$5:$F$16,MATCH(C1598,Справочник!$A$5:$A$16,0))</f>
        <v>0.7</v>
      </c>
    </row>
    <row r="1599" customFormat="false" ht="15" hidden="false" customHeight="false" outlineLevel="0" collapsed="false">
      <c r="A1599" s="53" t="n">
        <v>45937</v>
      </c>
      <c r="B1599" s="54" t="s">
        <v>1183</v>
      </c>
      <c r="C1599" s="54" t="s">
        <v>80</v>
      </c>
      <c r="D1599" s="54" t="n">
        <v>2</v>
      </c>
      <c r="E1599" s="55" t="n">
        <v>9.9</v>
      </c>
      <c r="F1599" s="56" t="n">
        <v>0.1</v>
      </c>
      <c r="G1599" s="57" t="n">
        <f aca="false">D1599*E1599</f>
        <v>19.8</v>
      </c>
      <c r="H1599" s="57" t="n">
        <f aca="false">G1599*(1-F1599)</f>
        <v>17.82</v>
      </c>
      <c r="I1599" s="1" t="n">
        <f aca="false">MONTH(A1599)</f>
        <v>10</v>
      </c>
      <c r="J1599" s="57" t="n">
        <f aca="false">D1599*INDEX(Справочник!$E$5:$E$16,MATCH(C1599,Справочник!$A$5:$A$16,0))</f>
        <v>8.4</v>
      </c>
      <c r="K1599" s="57" t="n">
        <f aca="false">D1599*INDEX(Справочник!$F$5:$F$16,MATCH(C1599,Справочник!$A$5:$A$16,0))</f>
        <v>1.8</v>
      </c>
    </row>
    <row r="1600" customFormat="false" ht="15" hidden="false" customHeight="false" outlineLevel="0" collapsed="false">
      <c r="A1600" s="53" t="n">
        <v>45937</v>
      </c>
      <c r="B1600" s="54" t="s">
        <v>1184</v>
      </c>
      <c r="C1600" s="54" t="s">
        <v>84</v>
      </c>
      <c r="D1600" s="54" t="n">
        <v>2</v>
      </c>
      <c r="E1600" s="55" t="n">
        <v>10.5</v>
      </c>
      <c r="F1600" s="56" t="n">
        <v>0</v>
      </c>
      <c r="G1600" s="57" t="n">
        <f aca="false">D1600*E1600</f>
        <v>21</v>
      </c>
      <c r="H1600" s="57" t="n">
        <f aca="false">G1600*(1-F1600)</f>
        <v>21</v>
      </c>
      <c r="I1600" s="1" t="n">
        <f aca="false">MONTH(A1600)</f>
        <v>10</v>
      </c>
      <c r="J1600" s="57" t="n">
        <f aca="false">D1600*INDEX(Справочник!$E$5:$E$16,MATCH(C1600,Справочник!$A$5:$A$16,0))</f>
        <v>9.4</v>
      </c>
      <c r="K1600" s="57" t="n">
        <f aca="false">D1600*INDEX(Справочник!$F$5:$F$16,MATCH(C1600,Справочник!$A$5:$A$16,0))</f>
        <v>1.8</v>
      </c>
    </row>
    <row r="1601" customFormat="false" ht="15" hidden="false" customHeight="false" outlineLevel="0" collapsed="false">
      <c r="A1601" s="53" t="n">
        <v>45937</v>
      </c>
      <c r="B1601" s="54" t="s">
        <v>1184</v>
      </c>
      <c r="C1601" s="54" t="s">
        <v>86</v>
      </c>
      <c r="D1601" s="54" t="n">
        <v>1</v>
      </c>
      <c r="E1601" s="55" t="n">
        <v>7.5</v>
      </c>
      <c r="F1601" s="56" t="n">
        <v>0</v>
      </c>
      <c r="G1601" s="57" t="n">
        <f aca="false">D1601*E1601</f>
        <v>7.5</v>
      </c>
      <c r="H1601" s="57" t="n">
        <f aca="false">G1601*(1-F1601)</f>
        <v>7.5</v>
      </c>
      <c r="I1601" s="1" t="n">
        <f aca="false">MONTH(A1601)</f>
        <v>10</v>
      </c>
      <c r="J1601" s="57" t="n">
        <f aca="false">D1601*INDEX(Справочник!$E$5:$E$16,MATCH(C1601,Справочник!$A$5:$A$16,0))</f>
        <v>2.6</v>
      </c>
      <c r="K1601" s="57" t="n">
        <f aca="false">D1601*INDEX(Справочник!$F$5:$F$16,MATCH(C1601,Справочник!$A$5:$A$16,0))</f>
        <v>0.7</v>
      </c>
    </row>
    <row r="1602" customFormat="false" ht="15" hidden="false" customHeight="false" outlineLevel="0" collapsed="false">
      <c r="A1602" s="53" t="n">
        <v>45937</v>
      </c>
      <c r="B1602" s="54" t="s">
        <v>1185</v>
      </c>
      <c r="C1602" s="54" t="s">
        <v>90</v>
      </c>
      <c r="D1602" s="54" t="n">
        <v>1</v>
      </c>
      <c r="E1602" s="55" t="n">
        <v>4.5</v>
      </c>
      <c r="F1602" s="56" t="n">
        <v>0.1</v>
      </c>
      <c r="G1602" s="57" t="n">
        <f aca="false">D1602*E1602</f>
        <v>4.5</v>
      </c>
      <c r="H1602" s="57" t="n">
        <f aca="false">G1602*(1-F1602)</f>
        <v>4.05</v>
      </c>
      <c r="I1602" s="1" t="n">
        <f aca="false">MONTH(A1602)</f>
        <v>10</v>
      </c>
      <c r="J1602" s="57" t="n">
        <f aca="false">D1602*INDEX(Справочник!$E$5:$E$16,MATCH(C1602,Справочник!$A$5:$A$16,0))</f>
        <v>1.6</v>
      </c>
      <c r="K1602" s="57" t="n">
        <f aca="false">D1602*INDEX(Справочник!$F$5:$F$16,MATCH(C1602,Справочник!$A$5:$A$16,0))</f>
        <v>2.9</v>
      </c>
    </row>
    <row r="1603" customFormat="false" ht="15" hidden="false" customHeight="false" outlineLevel="0" collapsed="false">
      <c r="A1603" s="53" t="n">
        <v>45937</v>
      </c>
      <c r="B1603" s="54" t="s">
        <v>1186</v>
      </c>
      <c r="C1603" s="54" t="s">
        <v>83</v>
      </c>
      <c r="D1603" s="54" t="n">
        <v>1</v>
      </c>
      <c r="E1603" s="55" t="n">
        <v>11.5</v>
      </c>
      <c r="F1603" s="56" t="n">
        <v>0.1</v>
      </c>
      <c r="G1603" s="57" t="n">
        <f aca="false">D1603*E1603</f>
        <v>11.5</v>
      </c>
      <c r="H1603" s="57" t="n">
        <f aca="false">G1603*(1-F1603)</f>
        <v>10.35</v>
      </c>
      <c r="I1603" s="1" t="n">
        <f aca="false">MONTH(A1603)</f>
        <v>10</v>
      </c>
      <c r="J1603" s="57" t="n">
        <f aca="false">D1603*INDEX(Справочник!$E$5:$E$16,MATCH(C1603,Справочник!$A$5:$A$16,0))</f>
        <v>5.1</v>
      </c>
      <c r="K1603" s="57" t="n">
        <f aca="false">D1603*INDEX(Справочник!$F$5:$F$16,MATCH(C1603,Справочник!$A$5:$A$16,0))</f>
        <v>0.9</v>
      </c>
    </row>
    <row r="1604" customFormat="false" ht="15" hidden="false" customHeight="false" outlineLevel="0" collapsed="false">
      <c r="A1604" s="53" t="n">
        <v>45937</v>
      </c>
      <c r="B1604" s="54" t="s">
        <v>1187</v>
      </c>
      <c r="C1604" s="54" t="s">
        <v>85</v>
      </c>
      <c r="D1604" s="54" t="n">
        <v>2</v>
      </c>
      <c r="E1604" s="55" t="n">
        <v>6.9</v>
      </c>
      <c r="F1604" s="56" t="n">
        <v>0</v>
      </c>
      <c r="G1604" s="57" t="n">
        <f aca="false">D1604*E1604</f>
        <v>13.8</v>
      </c>
      <c r="H1604" s="57" t="n">
        <f aca="false">G1604*(1-F1604)</f>
        <v>13.8</v>
      </c>
      <c r="I1604" s="1" t="n">
        <f aca="false">MONTH(A1604)</f>
        <v>10</v>
      </c>
      <c r="J1604" s="57" t="n">
        <f aca="false">D1604*INDEX(Справочник!$E$5:$E$16,MATCH(C1604,Справочник!$A$5:$A$16,0))</f>
        <v>4.6</v>
      </c>
      <c r="K1604" s="57" t="n">
        <f aca="false">D1604*INDEX(Справочник!$F$5:$F$16,MATCH(C1604,Справочник!$A$5:$A$16,0))</f>
        <v>1.4</v>
      </c>
    </row>
    <row r="1605" customFormat="false" ht="15" hidden="false" customHeight="false" outlineLevel="0" collapsed="false">
      <c r="A1605" s="53" t="n">
        <v>45937</v>
      </c>
      <c r="B1605" s="54" t="s">
        <v>1187</v>
      </c>
      <c r="C1605" s="54" t="s">
        <v>91</v>
      </c>
      <c r="D1605" s="54" t="n">
        <v>1</v>
      </c>
      <c r="E1605" s="55" t="n">
        <v>28</v>
      </c>
      <c r="F1605" s="56" t="n">
        <v>0.2</v>
      </c>
      <c r="G1605" s="57" t="n">
        <f aca="false">D1605*E1605</f>
        <v>28</v>
      </c>
      <c r="H1605" s="57" t="n">
        <f aca="false">G1605*(1-F1605)</f>
        <v>22.4</v>
      </c>
      <c r="I1605" s="1" t="n">
        <f aca="false">MONTH(A1605)</f>
        <v>10</v>
      </c>
      <c r="J1605" s="57" t="n">
        <f aca="false">D1605*INDEX(Справочник!$E$5:$E$16,MATCH(C1605,Справочник!$A$5:$A$16,0))</f>
        <v>17.4</v>
      </c>
      <c r="K1605" s="57" t="n">
        <f aca="false">D1605*INDEX(Справочник!$F$5:$F$16,MATCH(C1605,Справочник!$A$5:$A$16,0))</f>
        <v>7.9</v>
      </c>
    </row>
    <row r="1606" customFormat="false" ht="15" hidden="false" customHeight="false" outlineLevel="0" collapsed="false">
      <c r="A1606" s="53" t="n">
        <v>45937</v>
      </c>
      <c r="B1606" s="54" t="s">
        <v>1188</v>
      </c>
      <c r="C1606" s="54" t="s">
        <v>80</v>
      </c>
      <c r="D1606" s="54" t="n">
        <v>2</v>
      </c>
      <c r="E1606" s="55" t="n">
        <v>9.9</v>
      </c>
      <c r="F1606" s="56" t="n">
        <v>0.1</v>
      </c>
      <c r="G1606" s="57" t="n">
        <f aca="false">D1606*E1606</f>
        <v>19.8</v>
      </c>
      <c r="H1606" s="57" t="n">
        <f aca="false">G1606*(1-F1606)</f>
        <v>17.82</v>
      </c>
      <c r="I1606" s="1" t="n">
        <f aca="false">MONTH(A1606)</f>
        <v>10</v>
      </c>
      <c r="J1606" s="57" t="n">
        <f aca="false">D1606*INDEX(Справочник!$E$5:$E$16,MATCH(C1606,Справочник!$A$5:$A$16,0))</f>
        <v>8.4</v>
      </c>
      <c r="K1606" s="57" t="n">
        <f aca="false">D1606*INDEX(Справочник!$F$5:$F$16,MATCH(C1606,Справочник!$A$5:$A$16,0))</f>
        <v>1.8</v>
      </c>
    </row>
    <row r="1607" customFormat="false" ht="15" hidden="false" customHeight="false" outlineLevel="0" collapsed="false">
      <c r="A1607" s="53" t="n">
        <v>45937</v>
      </c>
      <c r="B1607" s="54" t="s">
        <v>1188</v>
      </c>
      <c r="C1607" s="54" t="s">
        <v>83</v>
      </c>
      <c r="D1607" s="54" t="n">
        <v>1</v>
      </c>
      <c r="E1607" s="55" t="n">
        <v>11.5</v>
      </c>
      <c r="F1607" s="56" t="n">
        <v>0</v>
      </c>
      <c r="G1607" s="57" t="n">
        <f aca="false">D1607*E1607</f>
        <v>11.5</v>
      </c>
      <c r="H1607" s="57" t="n">
        <f aca="false">G1607*(1-F1607)</f>
        <v>11.5</v>
      </c>
      <c r="I1607" s="1" t="n">
        <f aca="false">MONTH(A1607)</f>
        <v>10</v>
      </c>
      <c r="J1607" s="57" t="n">
        <f aca="false">D1607*INDEX(Справочник!$E$5:$E$16,MATCH(C1607,Справочник!$A$5:$A$16,0))</f>
        <v>5.1</v>
      </c>
      <c r="K1607" s="57" t="n">
        <f aca="false">D1607*INDEX(Справочник!$F$5:$F$16,MATCH(C1607,Справочник!$A$5:$A$16,0))</f>
        <v>0.9</v>
      </c>
    </row>
    <row r="1608" customFormat="false" ht="15" hidden="false" customHeight="false" outlineLevel="0" collapsed="false">
      <c r="A1608" s="53" t="n">
        <v>45937</v>
      </c>
      <c r="B1608" s="54" t="s">
        <v>1189</v>
      </c>
      <c r="C1608" s="54" t="s">
        <v>85</v>
      </c>
      <c r="D1608" s="54" t="n">
        <v>1</v>
      </c>
      <c r="E1608" s="55" t="n">
        <v>6.9</v>
      </c>
      <c r="F1608" s="56" t="n">
        <v>0</v>
      </c>
      <c r="G1608" s="57" t="n">
        <f aca="false">D1608*E1608</f>
        <v>6.9</v>
      </c>
      <c r="H1608" s="57" t="n">
        <f aca="false">G1608*(1-F1608)</f>
        <v>6.9</v>
      </c>
      <c r="I1608" s="1" t="n">
        <f aca="false">MONTH(A1608)</f>
        <v>10</v>
      </c>
      <c r="J1608" s="57" t="n">
        <f aca="false">D1608*INDEX(Справочник!$E$5:$E$16,MATCH(C1608,Справочник!$A$5:$A$16,0))</f>
        <v>2.3</v>
      </c>
      <c r="K1608" s="57" t="n">
        <f aca="false">D1608*INDEX(Справочник!$F$5:$F$16,MATCH(C1608,Справочник!$A$5:$A$16,0))</f>
        <v>0.7</v>
      </c>
    </row>
    <row r="1609" customFormat="false" ht="15" hidden="false" customHeight="false" outlineLevel="0" collapsed="false">
      <c r="A1609" s="53" t="n">
        <v>45937</v>
      </c>
      <c r="B1609" s="54" t="s">
        <v>1190</v>
      </c>
      <c r="C1609" s="54" t="s">
        <v>83</v>
      </c>
      <c r="D1609" s="54" t="n">
        <v>2</v>
      </c>
      <c r="E1609" s="55" t="n">
        <v>11.5</v>
      </c>
      <c r="F1609" s="56" t="n">
        <v>0</v>
      </c>
      <c r="G1609" s="57" t="n">
        <f aca="false">D1609*E1609</f>
        <v>23</v>
      </c>
      <c r="H1609" s="57" t="n">
        <f aca="false">G1609*(1-F1609)</f>
        <v>23</v>
      </c>
      <c r="I1609" s="1" t="n">
        <f aca="false">MONTH(A1609)</f>
        <v>10</v>
      </c>
      <c r="J1609" s="57" t="n">
        <f aca="false">D1609*INDEX(Справочник!$E$5:$E$16,MATCH(C1609,Справочник!$A$5:$A$16,0))</f>
        <v>10.2</v>
      </c>
      <c r="K1609" s="57" t="n">
        <f aca="false">D1609*INDEX(Справочник!$F$5:$F$16,MATCH(C1609,Справочник!$A$5:$A$16,0))</f>
        <v>1.8</v>
      </c>
    </row>
    <row r="1610" customFormat="false" ht="15" hidden="false" customHeight="false" outlineLevel="0" collapsed="false">
      <c r="A1610" s="53" t="n">
        <v>45937</v>
      </c>
      <c r="B1610" s="54" t="s">
        <v>1190</v>
      </c>
      <c r="C1610" s="54" t="s">
        <v>80</v>
      </c>
      <c r="D1610" s="54" t="n">
        <v>2</v>
      </c>
      <c r="E1610" s="55" t="n">
        <v>9.9</v>
      </c>
      <c r="F1610" s="56" t="n">
        <v>0</v>
      </c>
      <c r="G1610" s="57" t="n">
        <f aca="false">D1610*E1610</f>
        <v>19.8</v>
      </c>
      <c r="H1610" s="57" t="n">
        <f aca="false">G1610*(1-F1610)</f>
        <v>19.8</v>
      </c>
      <c r="I1610" s="1" t="n">
        <f aca="false">MONTH(A1610)</f>
        <v>10</v>
      </c>
      <c r="J1610" s="57" t="n">
        <f aca="false">D1610*INDEX(Справочник!$E$5:$E$16,MATCH(C1610,Справочник!$A$5:$A$16,0))</f>
        <v>8.4</v>
      </c>
      <c r="K1610" s="57" t="n">
        <f aca="false">D1610*INDEX(Справочник!$F$5:$F$16,MATCH(C1610,Справочник!$A$5:$A$16,0))</f>
        <v>1.8</v>
      </c>
    </row>
    <row r="1611" customFormat="false" ht="15" hidden="false" customHeight="false" outlineLevel="0" collapsed="false">
      <c r="A1611" s="53" t="n">
        <v>45937</v>
      </c>
      <c r="B1611" s="54" t="s">
        <v>1191</v>
      </c>
      <c r="C1611" s="54" t="s">
        <v>80</v>
      </c>
      <c r="D1611" s="54" t="n">
        <v>2</v>
      </c>
      <c r="E1611" s="55" t="n">
        <v>9.9</v>
      </c>
      <c r="F1611" s="56" t="n">
        <v>0</v>
      </c>
      <c r="G1611" s="57" t="n">
        <f aca="false">D1611*E1611</f>
        <v>19.8</v>
      </c>
      <c r="H1611" s="57" t="n">
        <f aca="false">G1611*(1-F1611)</f>
        <v>19.8</v>
      </c>
      <c r="I1611" s="1" t="n">
        <f aca="false">MONTH(A1611)</f>
        <v>10</v>
      </c>
      <c r="J1611" s="57" t="n">
        <f aca="false">D1611*INDEX(Справочник!$E$5:$E$16,MATCH(C1611,Справочник!$A$5:$A$16,0))</f>
        <v>8.4</v>
      </c>
      <c r="K1611" s="57" t="n">
        <f aca="false">D1611*INDEX(Справочник!$F$5:$F$16,MATCH(C1611,Справочник!$A$5:$A$16,0))</f>
        <v>1.8</v>
      </c>
    </row>
    <row r="1612" customFormat="false" ht="15" hidden="false" customHeight="false" outlineLevel="0" collapsed="false">
      <c r="A1612" s="53" t="n">
        <v>45938</v>
      </c>
      <c r="B1612" s="54" t="s">
        <v>1192</v>
      </c>
      <c r="C1612" s="54" t="s">
        <v>80</v>
      </c>
      <c r="D1612" s="54" t="n">
        <v>3</v>
      </c>
      <c r="E1612" s="55" t="n">
        <v>9.9</v>
      </c>
      <c r="F1612" s="56" t="n">
        <v>0</v>
      </c>
      <c r="G1612" s="57" t="n">
        <f aca="false">D1612*E1612</f>
        <v>29.7</v>
      </c>
      <c r="H1612" s="57" t="n">
        <f aca="false">G1612*(1-F1612)</f>
        <v>29.7</v>
      </c>
      <c r="I1612" s="1" t="n">
        <f aca="false">MONTH(A1612)</f>
        <v>10</v>
      </c>
      <c r="J1612" s="57" t="n">
        <f aca="false">D1612*INDEX(Справочник!$E$5:$E$16,MATCH(C1612,Справочник!$A$5:$A$16,0))</f>
        <v>12.6</v>
      </c>
      <c r="K1612" s="57" t="n">
        <f aca="false">D1612*INDEX(Справочник!$F$5:$F$16,MATCH(C1612,Справочник!$A$5:$A$16,0))</f>
        <v>2.7</v>
      </c>
    </row>
    <row r="1613" customFormat="false" ht="15" hidden="false" customHeight="false" outlineLevel="0" collapsed="false">
      <c r="A1613" s="53" t="n">
        <v>45938</v>
      </c>
      <c r="B1613" s="54" t="s">
        <v>1193</v>
      </c>
      <c r="C1613" s="54" t="s">
        <v>83</v>
      </c>
      <c r="D1613" s="54" t="n">
        <v>1</v>
      </c>
      <c r="E1613" s="55" t="n">
        <v>11.5</v>
      </c>
      <c r="F1613" s="56" t="n">
        <v>0</v>
      </c>
      <c r="G1613" s="57" t="n">
        <f aca="false">D1613*E1613</f>
        <v>11.5</v>
      </c>
      <c r="H1613" s="57" t="n">
        <f aca="false">G1613*(1-F1613)</f>
        <v>11.5</v>
      </c>
      <c r="I1613" s="1" t="n">
        <f aca="false">MONTH(A1613)</f>
        <v>10</v>
      </c>
      <c r="J1613" s="57" t="n">
        <f aca="false">D1613*INDEX(Справочник!$E$5:$E$16,MATCH(C1613,Справочник!$A$5:$A$16,0))</f>
        <v>5.1</v>
      </c>
      <c r="K1613" s="57" t="n">
        <f aca="false">D1613*INDEX(Справочник!$F$5:$F$16,MATCH(C1613,Справочник!$A$5:$A$16,0))</f>
        <v>0.9</v>
      </c>
    </row>
    <row r="1614" customFormat="false" ht="15" hidden="false" customHeight="false" outlineLevel="0" collapsed="false">
      <c r="A1614" s="53" t="n">
        <v>45938</v>
      </c>
      <c r="B1614" s="54" t="s">
        <v>1194</v>
      </c>
      <c r="C1614" s="54" t="s">
        <v>85</v>
      </c>
      <c r="D1614" s="54" t="n">
        <v>1</v>
      </c>
      <c r="E1614" s="55" t="n">
        <v>6.9</v>
      </c>
      <c r="F1614" s="56" t="n">
        <v>0</v>
      </c>
      <c r="G1614" s="57" t="n">
        <f aca="false">D1614*E1614</f>
        <v>6.9</v>
      </c>
      <c r="H1614" s="57" t="n">
        <f aca="false">G1614*(1-F1614)</f>
        <v>6.9</v>
      </c>
      <c r="I1614" s="1" t="n">
        <f aca="false">MONTH(A1614)</f>
        <v>10</v>
      </c>
      <c r="J1614" s="57" t="n">
        <f aca="false">D1614*INDEX(Справочник!$E$5:$E$16,MATCH(C1614,Справочник!$A$5:$A$16,0))</f>
        <v>2.3</v>
      </c>
      <c r="K1614" s="57" t="n">
        <f aca="false">D1614*INDEX(Справочник!$F$5:$F$16,MATCH(C1614,Справочник!$A$5:$A$16,0))</f>
        <v>0.7</v>
      </c>
    </row>
    <row r="1615" customFormat="false" ht="15" hidden="false" customHeight="false" outlineLevel="0" collapsed="false">
      <c r="A1615" s="53" t="n">
        <v>45938</v>
      </c>
      <c r="B1615" s="54" t="s">
        <v>1194</v>
      </c>
      <c r="C1615" s="54" t="s">
        <v>84</v>
      </c>
      <c r="D1615" s="54" t="n">
        <v>3</v>
      </c>
      <c r="E1615" s="55" t="n">
        <v>10.5</v>
      </c>
      <c r="F1615" s="56" t="n">
        <v>0</v>
      </c>
      <c r="G1615" s="57" t="n">
        <f aca="false">D1615*E1615</f>
        <v>31.5</v>
      </c>
      <c r="H1615" s="57" t="n">
        <f aca="false">G1615*(1-F1615)</f>
        <v>31.5</v>
      </c>
      <c r="I1615" s="1" t="n">
        <f aca="false">MONTH(A1615)</f>
        <v>10</v>
      </c>
      <c r="J1615" s="57" t="n">
        <f aca="false">D1615*INDEX(Справочник!$E$5:$E$16,MATCH(C1615,Справочник!$A$5:$A$16,0))</f>
        <v>14.1</v>
      </c>
      <c r="K1615" s="57" t="n">
        <f aca="false">D1615*INDEX(Справочник!$F$5:$F$16,MATCH(C1615,Справочник!$A$5:$A$16,0))</f>
        <v>2.7</v>
      </c>
    </row>
    <row r="1616" customFormat="false" ht="15" hidden="false" customHeight="false" outlineLevel="0" collapsed="false">
      <c r="A1616" s="53" t="n">
        <v>45938</v>
      </c>
      <c r="B1616" s="54" t="s">
        <v>1194</v>
      </c>
      <c r="C1616" s="54" t="s">
        <v>83</v>
      </c>
      <c r="D1616" s="54" t="n">
        <v>1</v>
      </c>
      <c r="E1616" s="55" t="n">
        <v>11.5</v>
      </c>
      <c r="F1616" s="56" t="n">
        <v>0</v>
      </c>
      <c r="G1616" s="57" t="n">
        <f aca="false">D1616*E1616</f>
        <v>11.5</v>
      </c>
      <c r="H1616" s="57" t="n">
        <f aca="false">G1616*(1-F1616)</f>
        <v>11.5</v>
      </c>
      <c r="I1616" s="1" t="n">
        <f aca="false">MONTH(A1616)</f>
        <v>10</v>
      </c>
      <c r="J1616" s="57" t="n">
        <f aca="false">D1616*INDEX(Справочник!$E$5:$E$16,MATCH(C1616,Справочник!$A$5:$A$16,0))</f>
        <v>5.1</v>
      </c>
      <c r="K1616" s="57" t="n">
        <f aca="false">D1616*INDEX(Справочник!$F$5:$F$16,MATCH(C1616,Справочник!$A$5:$A$16,0))</f>
        <v>0.9</v>
      </c>
    </row>
    <row r="1617" customFormat="false" ht="15" hidden="false" customHeight="false" outlineLevel="0" collapsed="false">
      <c r="A1617" s="53" t="n">
        <v>45938</v>
      </c>
      <c r="B1617" s="54" t="s">
        <v>1195</v>
      </c>
      <c r="C1617" s="54" t="s">
        <v>84</v>
      </c>
      <c r="D1617" s="54" t="n">
        <v>1</v>
      </c>
      <c r="E1617" s="55" t="n">
        <v>10.5</v>
      </c>
      <c r="F1617" s="56" t="n">
        <v>0</v>
      </c>
      <c r="G1617" s="57" t="n">
        <f aca="false">D1617*E1617</f>
        <v>10.5</v>
      </c>
      <c r="H1617" s="57" t="n">
        <f aca="false">G1617*(1-F1617)</f>
        <v>10.5</v>
      </c>
      <c r="I1617" s="1" t="n">
        <f aca="false">MONTH(A1617)</f>
        <v>10</v>
      </c>
      <c r="J1617" s="57" t="n">
        <f aca="false">D1617*INDEX(Справочник!$E$5:$E$16,MATCH(C1617,Справочник!$A$5:$A$16,0))</f>
        <v>4.7</v>
      </c>
      <c r="K1617" s="57" t="n">
        <f aca="false">D1617*INDEX(Справочник!$F$5:$F$16,MATCH(C1617,Справочник!$A$5:$A$16,0))</f>
        <v>0.9</v>
      </c>
    </row>
    <row r="1618" customFormat="false" ht="15" hidden="false" customHeight="false" outlineLevel="0" collapsed="false">
      <c r="A1618" s="53" t="n">
        <v>45938</v>
      </c>
      <c r="B1618" s="54" t="s">
        <v>1195</v>
      </c>
      <c r="C1618" s="54" t="s">
        <v>83</v>
      </c>
      <c r="D1618" s="54" t="n">
        <v>1</v>
      </c>
      <c r="E1618" s="55" t="n">
        <v>11.5</v>
      </c>
      <c r="F1618" s="56" t="n">
        <v>0.1</v>
      </c>
      <c r="G1618" s="57" t="n">
        <f aca="false">D1618*E1618</f>
        <v>11.5</v>
      </c>
      <c r="H1618" s="57" t="n">
        <f aca="false">G1618*(1-F1618)</f>
        <v>10.35</v>
      </c>
      <c r="I1618" s="1" t="n">
        <f aca="false">MONTH(A1618)</f>
        <v>10</v>
      </c>
      <c r="J1618" s="57" t="n">
        <f aca="false">D1618*INDEX(Справочник!$E$5:$E$16,MATCH(C1618,Справочник!$A$5:$A$16,0))</f>
        <v>5.1</v>
      </c>
      <c r="K1618" s="57" t="n">
        <f aca="false">D1618*INDEX(Справочник!$F$5:$F$16,MATCH(C1618,Справочник!$A$5:$A$16,0))</f>
        <v>0.9</v>
      </c>
    </row>
    <row r="1619" customFormat="false" ht="15" hidden="false" customHeight="false" outlineLevel="0" collapsed="false">
      <c r="A1619" s="53" t="n">
        <v>45938</v>
      </c>
      <c r="B1619" s="54" t="s">
        <v>1196</v>
      </c>
      <c r="C1619" s="54" t="s">
        <v>85</v>
      </c>
      <c r="D1619" s="54" t="n">
        <v>1</v>
      </c>
      <c r="E1619" s="55" t="n">
        <v>6.9</v>
      </c>
      <c r="F1619" s="56" t="n">
        <v>0</v>
      </c>
      <c r="G1619" s="57" t="n">
        <f aca="false">D1619*E1619</f>
        <v>6.9</v>
      </c>
      <c r="H1619" s="57" t="n">
        <f aca="false">G1619*(1-F1619)</f>
        <v>6.9</v>
      </c>
      <c r="I1619" s="1" t="n">
        <f aca="false">MONTH(A1619)</f>
        <v>10</v>
      </c>
      <c r="J1619" s="57" t="n">
        <f aca="false">D1619*INDEX(Справочник!$E$5:$E$16,MATCH(C1619,Справочник!$A$5:$A$16,0))</f>
        <v>2.3</v>
      </c>
      <c r="K1619" s="57" t="n">
        <f aca="false">D1619*INDEX(Справочник!$F$5:$F$16,MATCH(C1619,Справочник!$A$5:$A$16,0))</f>
        <v>0.7</v>
      </c>
    </row>
    <row r="1620" customFormat="false" ht="15" hidden="false" customHeight="false" outlineLevel="0" collapsed="false">
      <c r="A1620" s="53" t="n">
        <v>45938</v>
      </c>
      <c r="B1620" s="54" t="s">
        <v>1197</v>
      </c>
      <c r="C1620" s="54" t="s">
        <v>80</v>
      </c>
      <c r="D1620" s="54" t="n">
        <v>1</v>
      </c>
      <c r="E1620" s="55" t="n">
        <v>9.9</v>
      </c>
      <c r="F1620" s="56" t="n">
        <v>0</v>
      </c>
      <c r="G1620" s="57" t="n">
        <f aca="false">D1620*E1620</f>
        <v>9.9</v>
      </c>
      <c r="H1620" s="57" t="n">
        <f aca="false">G1620*(1-F1620)</f>
        <v>9.9</v>
      </c>
      <c r="I1620" s="1" t="n">
        <f aca="false">MONTH(A1620)</f>
        <v>10</v>
      </c>
      <c r="J1620" s="57" t="n">
        <f aca="false">D1620*INDEX(Справочник!$E$5:$E$16,MATCH(C1620,Справочник!$A$5:$A$16,0))</f>
        <v>4.2</v>
      </c>
      <c r="K1620" s="57" t="n">
        <f aca="false">D1620*INDEX(Справочник!$F$5:$F$16,MATCH(C1620,Справочник!$A$5:$A$16,0))</f>
        <v>0.9</v>
      </c>
    </row>
    <row r="1621" customFormat="false" ht="15" hidden="false" customHeight="false" outlineLevel="0" collapsed="false">
      <c r="A1621" s="53" t="n">
        <v>45938</v>
      </c>
      <c r="B1621" s="54" t="s">
        <v>1197</v>
      </c>
      <c r="C1621" s="54" t="s">
        <v>83</v>
      </c>
      <c r="D1621" s="54" t="n">
        <v>1</v>
      </c>
      <c r="E1621" s="55" t="n">
        <v>11.5</v>
      </c>
      <c r="F1621" s="56" t="n">
        <v>0.1</v>
      </c>
      <c r="G1621" s="57" t="n">
        <f aca="false">D1621*E1621</f>
        <v>11.5</v>
      </c>
      <c r="H1621" s="57" t="n">
        <f aca="false">G1621*(1-F1621)</f>
        <v>10.35</v>
      </c>
      <c r="I1621" s="1" t="n">
        <f aca="false">MONTH(A1621)</f>
        <v>10</v>
      </c>
      <c r="J1621" s="57" t="n">
        <f aca="false">D1621*INDEX(Справочник!$E$5:$E$16,MATCH(C1621,Справочник!$A$5:$A$16,0))</f>
        <v>5.1</v>
      </c>
      <c r="K1621" s="57" t="n">
        <f aca="false">D1621*INDEX(Справочник!$F$5:$F$16,MATCH(C1621,Справочник!$A$5:$A$16,0))</f>
        <v>0.9</v>
      </c>
    </row>
    <row r="1622" customFormat="false" ht="15" hidden="false" customHeight="false" outlineLevel="0" collapsed="false">
      <c r="A1622" s="53" t="n">
        <v>45939</v>
      </c>
      <c r="B1622" s="54" t="s">
        <v>1198</v>
      </c>
      <c r="C1622" s="54" t="s">
        <v>83</v>
      </c>
      <c r="D1622" s="54" t="n">
        <v>1</v>
      </c>
      <c r="E1622" s="55" t="n">
        <v>11.5</v>
      </c>
      <c r="F1622" s="56" t="n">
        <v>0</v>
      </c>
      <c r="G1622" s="57" t="n">
        <f aca="false">D1622*E1622</f>
        <v>11.5</v>
      </c>
      <c r="H1622" s="57" t="n">
        <f aca="false">G1622*(1-F1622)</f>
        <v>11.5</v>
      </c>
      <c r="I1622" s="1" t="n">
        <f aca="false">MONTH(A1622)</f>
        <v>10</v>
      </c>
      <c r="J1622" s="57" t="n">
        <f aca="false">D1622*INDEX(Справочник!$E$5:$E$16,MATCH(C1622,Справочник!$A$5:$A$16,0))</f>
        <v>5.1</v>
      </c>
      <c r="K1622" s="57" t="n">
        <f aca="false">D1622*INDEX(Справочник!$F$5:$F$16,MATCH(C1622,Справочник!$A$5:$A$16,0))</f>
        <v>0.9</v>
      </c>
    </row>
    <row r="1623" customFormat="false" ht="15" hidden="false" customHeight="false" outlineLevel="0" collapsed="false">
      <c r="A1623" s="53" t="n">
        <v>45939</v>
      </c>
      <c r="B1623" s="54" t="s">
        <v>1199</v>
      </c>
      <c r="C1623" s="54" t="s">
        <v>81</v>
      </c>
      <c r="D1623" s="54" t="n">
        <v>1</v>
      </c>
      <c r="E1623" s="55" t="n">
        <v>29.9</v>
      </c>
      <c r="F1623" s="56" t="n">
        <v>0.1</v>
      </c>
      <c r="G1623" s="57" t="n">
        <f aca="false">D1623*E1623</f>
        <v>29.9</v>
      </c>
      <c r="H1623" s="57" t="n">
        <f aca="false">G1623*(1-F1623)</f>
        <v>26.91</v>
      </c>
      <c r="I1623" s="1" t="n">
        <f aca="false">MONTH(A1623)</f>
        <v>10</v>
      </c>
      <c r="J1623" s="57" t="n">
        <f aca="false">D1623*INDEX(Справочник!$E$5:$E$16,MATCH(C1623,Справочник!$A$5:$A$16,0))</f>
        <v>14.8</v>
      </c>
      <c r="K1623" s="57" t="n">
        <f aca="false">D1623*INDEX(Справочник!$F$5:$F$16,MATCH(C1623,Справочник!$A$5:$A$16,0))</f>
        <v>2.4</v>
      </c>
    </row>
    <row r="1624" customFormat="false" ht="15" hidden="false" customHeight="false" outlineLevel="0" collapsed="false">
      <c r="A1624" s="53" t="n">
        <v>45939</v>
      </c>
      <c r="B1624" s="54" t="s">
        <v>1200</v>
      </c>
      <c r="C1624" s="54" t="s">
        <v>84</v>
      </c>
      <c r="D1624" s="54" t="n">
        <v>1</v>
      </c>
      <c r="E1624" s="55" t="n">
        <v>10.5</v>
      </c>
      <c r="F1624" s="56" t="n">
        <v>0.1</v>
      </c>
      <c r="G1624" s="57" t="n">
        <f aca="false">D1624*E1624</f>
        <v>10.5</v>
      </c>
      <c r="H1624" s="57" t="n">
        <f aca="false">G1624*(1-F1624)</f>
        <v>9.45</v>
      </c>
      <c r="I1624" s="1" t="n">
        <f aca="false">MONTH(A1624)</f>
        <v>10</v>
      </c>
      <c r="J1624" s="57" t="n">
        <f aca="false">D1624*INDEX(Справочник!$E$5:$E$16,MATCH(C1624,Справочник!$A$5:$A$16,0))</f>
        <v>4.7</v>
      </c>
      <c r="K1624" s="57" t="n">
        <f aca="false">D1624*INDEX(Справочник!$F$5:$F$16,MATCH(C1624,Справочник!$A$5:$A$16,0))</f>
        <v>0.9</v>
      </c>
    </row>
    <row r="1625" customFormat="false" ht="15" hidden="false" customHeight="false" outlineLevel="0" collapsed="false">
      <c r="A1625" s="53" t="n">
        <v>45939</v>
      </c>
      <c r="B1625" s="54" t="s">
        <v>1201</v>
      </c>
      <c r="C1625" s="54" t="s">
        <v>82</v>
      </c>
      <c r="D1625" s="54" t="n">
        <v>1</v>
      </c>
      <c r="E1625" s="55" t="n">
        <v>32</v>
      </c>
      <c r="F1625" s="56" t="n">
        <v>0</v>
      </c>
      <c r="G1625" s="57" t="n">
        <f aca="false">D1625*E1625</f>
        <v>32</v>
      </c>
      <c r="H1625" s="57" t="n">
        <f aca="false">G1625*(1-F1625)</f>
        <v>32</v>
      </c>
      <c r="I1625" s="1" t="n">
        <f aca="false">MONTH(A1625)</f>
        <v>10</v>
      </c>
      <c r="J1625" s="57" t="n">
        <f aca="false">D1625*INDEX(Справочник!$E$5:$E$16,MATCH(C1625,Справочник!$A$5:$A$16,0))</f>
        <v>16.5</v>
      </c>
      <c r="K1625" s="57" t="n">
        <f aca="false">D1625*INDEX(Справочник!$F$5:$F$16,MATCH(C1625,Справочник!$A$5:$A$16,0))</f>
        <v>2.4</v>
      </c>
    </row>
    <row r="1626" customFormat="false" ht="15" hidden="false" customHeight="false" outlineLevel="0" collapsed="false">
      <c r="A1626" s="53" t="n">
        <v>45940</v>
      </c>
      <c r="B1626" s="54" t="s">
        <v>1202</v>
      </c>
      <c r="C1626" s="54" t="s">
        <v>83</v>
      </c>
      <c r="D1626" s="54" t="n">
        <v>2</v>
      </c>
      <c r="E1626" s="55" t="n">
        <v>11.5</v>
      </c>
      <c r="F1626" s="56" t="n">
        <v>0.1</v>
      </c>
      <c r="G1626" s="57" t="n">
        <f aca="false">D1626*E1626</f>
        <v>23</v>
      </c>
      <c r="H1626" s="57" t="n">
        <f aca="false">G1626*(1-F1626)</f>
        <v>20.7</v>
      </c>
      <c r="I1626" s="1" t="n">
        <f aca="false">MONTH(A1626)</f>
        <v>10</v>
      </c>
      <c r="J1626" s="57" t="n">
        <f aca="false">D1626*INDEX(Справочник!$E$5:$E$16,MATCH(C1626,Справочник!$A$5:$A$16,0))</f>
        <v>10.2</v>
      </c>
      <c r="K1626" s="57" t="n">
        <f aca="false">D1626*INDEX(Справочник!$F$5:$F$16,MATCH(C1626,Справочник!$A$5:$A$16,0))</f>
        <v>1.8</v>
      </c>
    </row>
    <row r="1627" customFormat="false" ht="15" hidden="false" customHeight="false" outlineLevel="0" collapsed="false">
      <c r="A1627" s="53" t="n">
        <v>45940</v>
      </c>
      <c r="B1627" s="54" t="s">
        <v>1202</v>
      </c>
      <c r="C1627" s="54" t="s">
        <v>90</v>
      </c>
      <c r="D1627" s="54" t="n">
        <v>1</v>
      </c>
      <c r="E1627" s="55" t="n">
        <v>4.5</v>
      </c>
      <c r="F1627" s="56" t="n">
        <v>0.1</v>
      </c>
      <c r="G1627" s="57" t="n">
        <f aca="false">D1627*E1627</f>
        <v>4.5</v>
      </c>
      <c r="H1627" s="57" t="n">
        <f aca="false">G1627*(1-F1627)</f>
        <v>4.05</v>
      </c>
      <c r="I1627" s="1" t="n">
        <f aca="false">MONTH(A1627)</f>
        <v>10</v>
      </c>
      <c r="J1627" s="57" t="n">
        <f aca="false">D1627*INDEX(Справочник!$E$5:$E$16,MATCH(C1627,Справочник!$A$5:$A$16,0))</f>
        <v>1.6</v>
      </c>
      <c r="K1627" s="57" t="n">
        <f aca="false">D1627*INDEX(Справочник!$F$5:$F$16,MATCH(C1627,Справочник!$A$5:$A$16,0))</f>
        <v>2.9</v>
      </c>
    </row>
    <row r="1628" customFormat="false" ht="15" hidden="false" customHeight="false" outlineLevel="0" collapsed="false">
      <c r="A1628" s="53" t="n">
        <v>45940</v>
      </c>
      <c r="B1628" s="54" t="s">
        <v>1203</v>
      </c>
      <c r="C1628" s="54" t="s">
        <v>85</v>
      </c>
      <c r="D1628" s="54" t="n">
        <v>1</v>
      </c>
      <c r="E1628" s="55" t="n">
        <v>6.9</v>
      </c>
      <c r="F1628" s="56" t="n">
        <v>0</v>
      </c>
      <c r="G1628" s="57" t="n">
        <f aca="false">D1628*E1628</f>
        <v>6.9</v>
      </c>
      <c r="H1628" s="57" t="n">
        <f aca="false">G1628*(1-F1628)</f>
        <v>6.9</v>
      </c>
      <c r="I1628" s="1" t="n">
        <f aca="false">MONTH(A1628)</f>
        <v>10</v>
      </c>
      <c r="J1628" s="57" t="n">
        <f aca="false">D1628*INDEX(Справочник!$E$5:$E$16,MATCH(C1628,Справочник!$A$5:$A$16,0))</f>
        <v>2.3</v>
      </c>
      <c r="K1628" s="57" t="n">
        <f aca="false">D1628*INDEX(Справочник!$F$5:$F$16,MATCH(C1628,Справочник!$A$5:$A$16,0))</f>
        <v>0.7</v>
      </c>
    </row>
    <row r="1629" customFormat="false" ht="15" hidden="false" customHeight="false" outlineLevel="0" collapsed="false">
      <c r="A1629" s="53" t="n">
        <v>45940</v>
      </c>
      <c r="B1629" s="54" t="s">
        <v>1203</v>
      </c>
      <c r="C1629" s="54" t="s">
        <v>83</v>
      </c>
      <c r="D1629" s="54" t="n">
        <v>2</v>
      </c>
      <c r="E1629" s="55" t="n">
        <v>11.5</v>
      </c>
      <c r="F1629" s="56" t="n">
        <v>0</v>
      </c>
      <c r="G1629" s="57" t="n">
        <f aca="false">D1629*E1629</f>
        <v>23</v>
      </c>
      <c r="H1629" s="57" t="n">
        <f aca="false">G1629*(1-F1629)</f>
        <v>23</v>
      </c>
      <c r="I1629" s="1" t="n">
        <f aca="false">MONTH(A1629)</f>
        <v>10</v>
      </c>
      <c r="J1629" s="57" t="n">
        <f aca="false">D1629*INDEX(Справочник!$E$5:$E$16,MATCH(C1629,Справочник!$A$5:$A$16,0))</f>
        <v>10.2</v>
      </c>
      <c r="K1629" s="57" t="n">
        <f aca="false">D1629*INDEX(Справочник!$F$5:$F$16,MATCH(C1629,Справочник!$A$5:$A$16,0))</f>
        <v>1.8</v>
      </c>
    </row>
    <row r="1630" customFormat="false" ht="15" hidden="false" customHeight="false" outlineLevel="0" collapsed="false">
      <c r="A1630" s="53" t="n">
        <v>45941</v>
      </c>
      <c r="B1630" s="54" t="s">
        <v>1204</v>
      </c>
      <c r="C1630" s="54" t="s">
        <v>80</v>
      </c>
      <c r="D1630" s="54" t="n">
        <v>1</v>
      </c>
      <c r="E1630" s="55" t="n">
        <v>9.9</v>
      </c>
      <c r="F1630" s="56" t="n">
        <v>0</v>
      </c>
      <c r="G1630" s="57" t="n">
        <f aca="false">D1630*E1630</f>
        <v>9.9</v>
      </c>
      <c r="H1630" s="57" t="n">
        <f aca="false">G1630*(1-F1630)</f>
        <v>9.9</v>
      </c>
      <c r="I1630" s="1" t="n">
        <f aca="false">MONTH(A1630)</f>
        <v>10</v>
      </c>
      <c r="J1630" s="57" t="n">
        <f aca="false">D1630*INDEX(Справочник!$E$5:$E$16,MATCH(C1630,Справочник!$A$5:$A$16,0))</f>
        <v>4.2</v>
      </c>
      <c r="K1630" s="57" t="n">
        <f aca="false">D1630*INDEX(Справочник!$F$5:$F$16,MATCH(C1630,Справочник!$A$5:$A$16,0))</f>
        <v>0.9</v>
      </c>
    </row>
    <row r="1631" customFormat="false" ht="15" hidden="false" customHeight="false" outlineLevel="0" collapsed="false">
      <c r="A1631" s="53" t="n">
        <v>45941</v>
      </c>
      <c r="B1631" s="54" t="s">
        <v>1205</v>
      </c>
      <c r="C1631" s="54" t="s">
        <v>81</v>
      </c>
      <c r="D1631" s="54" t="n">
        <v>1</v>
      </c>
      <c r="E1631" s="55" t="n">
        <v>29.9</v>
      </c>
      <c r="F1631" s="56" t="n">
        <v>0.1</v>
      </c>
      <c r="G1631" s="57" t="n">
        <f aca="false">D1631*E1631</f>
        <v>29.9</v>
      </c>
      <c r="H1631" s="57" t="n">
        <f aca="false">G1631*(1-F1631)</f>
        <v>26.91</v>
      </c>
      <c r="I1631" s="1" t="n">
        <f aca="false">MONTH(A1631)</f>
        <v>10</v>
      </c>
      <c r="J1631" s="57" t="n">
        <f aca="false">D1631*INDEX(Справочник!$E$5:$E$16,MATCH(C1631,Справочник!$A$5:$A$16,0))</f>
        <v>14.8</v>
      </c>
      <c r="K1631" s="57" t="n">
        <f aca="false">D1631*INDEX(Справочник!$F$5:$F$16,MATCH(C1631,Справочник!$A$5:$A$16,0))</f>
        <v>2.4</v>
      </c>
    </row>
    <row r="1632" customFormat="false" ht="15" hidden="false" customHeight="false" outlineLevel="0" collapsed="false">
      <c r="A1632" s="53" t="n">
        <v>45941</v>
      </c>
      <c r="B1632" s="54" t="s">
        <v>1206</v>
      </c>
      <c r="C1632" s="54" t="s">
        <v>80</v>
      </c>
      <c r="D1632" s="54" t="n">
        <v>2</v>
      </c>
      <c r="E1632" s="55" t="n">
        <v>9.9</v>
      </c>
      <c r="F1632" s="56" t="n">
        <v>0.1</v>
      </c>
      <c r="G1632" s="57" t="n">
        <f aca="false">D1632*E1632</f>
        <v>19.8</v>
      </c>
      <c r="H1632" s="57" t="n">
        <f aca="false">G1632*(1-F1632)</f>
        <v>17.82</v>
      </c>
      <c r="I1632" s="1" t="n">
        <f aca="false">MONTH(A1632)</f>
        <v>10</v>
      </c>
      <c r="J1632" s="57" t="n">
        <f aca="false">D1632*INDEX(Справочник!$E$5:$E$16,MATCH(C1632,Справочник!$A$5:$A$16,0))</f>
        <v>8.4</v>
      </c>
      <c r="K1632" s="57" t="n">
        <f aca="false">D1632*INDEX(Справочник!$F$5:$F$16,MATCH(C1632,Справочник!$A$5:$A$16,0))</f>
        <v>1.8</v>
      </c>
    </row>
    <row r="1633" customFormat="false" ht="15" hidden="false" customHeight="false" outlineLevel="0" collapsed="false">
      <c r="A1633" s="53" t="n">
        <v>45941</v>
      </c>
      <c r="B1633" s="54" t="s">
        <v>1207</v>
      </c>
      <c r="C1633" s="54" t="s">
        <v>88</v>
      </c>
      <c r="D1633" s="54" t="n">
        <v>1</v>
      </c>
      <c r="E1633" s="55" t="n">
        <v>39</v>
      </c>
      <c r="F1633" s="56" t="n">
        <v>0.1</v>
      </c>
      <c r="G1633" s="57" t="n">
        <f aca="false">D1633*E1633</f>
        <v>39</v>
      </c>
      <c r="H1633" s="57" t="n">
        <f aca="false">G1633*(1-F1633)</f>
        <v>35.1</v>
      </c>
      <c r="I1633" s="1" t="n">
        <f aca="false">MONTH(A1633)</f>
        <v>10</v>
      </c>
      <c r="J1633" s="57" t="n">
        <f aca="false">D1633*INDEX(Справочник!$E$5:$E$16,MATCH(C1633,Справочник!$A$5:$A$16,0))</f>
        <v>24</v>
      </c>
      <c r="K1633" s="57" t="n">
        <f aca="false">D1633*INDEX(Справочник!$F$5:$F$16,MATCH(C1633,Справочник!$A$5:$A$16,0))</f>
        <v>4.2</v>
      </c>
    </row>
    <row r="1634" customFormat="false" ht="15" hidden="false" customHeight="false" outlineLevel="0" collapsed="false">
      <c r="A1634" s="53" t="n">
        <v>45941</v>
      </c>
      <c r="B1634" s="54" t="s">
        <v>1208</v>
      </c>
      <c r="C1634" s="54" t="s">
        <v>84</v>
      </c>
      <c r="D1634" s="54" t="n">
        <v>1</v>
      </c>
      <c r="E1634" s="55" t="n">
        <v>10.5</v>
      </c>
      <c r="F1634" s="56" t="n">
        <v>0</v>
      </c>
      <c r="G1634" s="57" t="n">
        <f aca="false">D1634*E1634</f>
        <v>10.5</v>
      </c>
      <c r="H1634" s="57" t="n">
        <f aca="false">G1634*(1-F1634)</f>
        <v>10.5</v>
      </c>
      <c r="I1634" s="1" t="n">
        <f aca="false">MONTH(A1634)</f>
        <v>10</v>
      </c>
      <c r="J1634" s="57" t="n">
        <f aca="false">D1634*INDEX(Справочник!$E$5:$E$16,MATCH(C1634,Справочник!$A$5:$A$16,0))</f>
        <v>4.7</v>
      </c>
      <c r="K1634" s="57" t="n">
        <f aca="false">D1634*INDEX(Справочник!$F$5:$F$16,MATCH(C1634,Справочник!$A$5:$A$16,0))</f>
        <v>0.9</v>
      </c>
    </row>
    <row r="1635" customFormat="false" ht="15" hidden="false" customHeight="false" outlineLevel="0" collapsed="false">
      <c r="A1635" s="53" t="n">
        <v>45941</v>
      </c>
      <c r="B1635" s="54" t="s">
        <v>1208</v>
      </c>
      <c r="C1635" s="54" t="s">
        <v>80</v>
      </c>
      <c r="D1635" s="54" t="n">
        <v>1</v>
      </c>
      <c r="E1635" s="55" t="n">
        <v>9.9</v>
      </c>
      <c r="F1635" s="56" t="n">
        <v>0.1</v>
      </c>
      <c r="G1635" s="57" t="n">
        <f aca="false">D1635*E1635</f>
        <v>9.9</v>
      </c>
      <c r="H1635" s="57" t="n">
        <f aca="false">G1635*(1-F1635)</f>
        <v>8.91</v>
      </c>
      <c r="I1635" s="1" t="n">
        <f aca="false">MONTH(A1635)</f>
        <v>10</v>
      </c>
      <c r="J1635" s="57" t="n">
        <f aca="false">D1635*INDEX(Справочник!$E$5:$E$16,MATCH(C1635,Справочник!$A$5:$A$16,0))</f>
        <v>4.2</v>
      </c>
      <c r="K1635" s="57" t="n">
        <f aca="false">D1635*INDEX(Справочник!$F$5:$F$16,MATCH(C1635,Справочник!$A$5:$A$16,0))</f>
        <v>0.9</v>
      </c>
    </row>
    <row r="1636" customFormat="false" ht="15" hidden="false" customHeight="false" outlineLevel="0" collapsed="false">
      <c r="A1636" s="53" t="n">
        <v>45941</v>
      </c>
      <c r="B1636" s="54" t="s">
        <v>1209</v>
      </c>
      <c r="C1636" s="54" t="s">
        <v>85</v>
      </c>
      <c r="D1636" s="54" t="n">
        <v>1</v>
      </c>
      <c r="E1636" s="55" t="n">
        <v>6.9</v>
      </c>
      <c r="F1636" s="56" t="n">
        <v>0</v>
      </c>
      <c r="G1636" s="57" t="n">
        <f aca="false">D1636*E1636</f>
        <v>6.9</v>
      </c>
      <c r="H1636" s="57" t="n">
        <f aca="false">G1636*(1-F1636)</f>
        <v>6.9</v>
      </c>
      <c r="I1636" s="1" t="n">
        <f aca="false">MONTH(A1636)</f>
        <v>10</v>
      </c>
      <c r="J1636" s="57" t="n">
        <f aca="false">D1636*INDEX(Справочник!$E$5:$E$16,MATCH(C1636,Справочник!$A$5:$A$16,0))</f>
        <v>2.3</v>
      </c>
      <c r="K1636" s="57" t="n">
        <f aca="false">D1636*INDEX(Справочник!$F$5:$F$16,MATCH(C1636,Справочник!$A$5:$A$16,0))</f>
        <v>0.7</v>
      </c>
    </row>
    <row r="1637" customFormat="false" ht="15" hidden="false" customHeight="false" outlineLevel="0" collapsed="false">
      <c r="A1637" s="53" t="n">
        <v>45941</v>
      </c>
      <c r="B1637" s="54" t="s">
        <v>1209</v>
      </c>
      <c r="C1637" s="54" t="s">
        <v>80</v>
      </c>
      <c r="D1637" s="54" t="n">
        <v>2</v>
      </c>
      <c r="E1637" s="55" t="n">
        <v>9.9</v>
      </c>
      <c r="F1637" s="56" t="n">
        <v>0</v>
      </c>
      <c r="G1637" s="57" t="n">
        <f aca="false">D1637*E1637</f>
        <v>19.8</v>
      </c>
      <c r="H1637" s="57" t="n">
        <f aca="false">G1637*(1-F1637)</f>
        <v>19.8</v>
      </c>
      <c r="I1637" s="1" t="n">
        <f aca="false">MONTH(A1637)</f>
        <v>10</v>
      </c>
      <c r="J1637" s="57" t="n">
        <f aca="false">D1637*INDEX(Справочник!$E$5:$E$16,MATCH(C1637,Справочник!$A$5:$A$16,0))</f>
        <v>8.4</v>
      </c>
      <c r="K1637" s="57" t="n">
        <f aca="false">D1637*INDEX(Справочник!$F$5:$F$16,MATCH(C1637,Справочник!$A$5:$A$16,0))</f>
        <v>1.8</v>
      </c>
    </row>
    <row r="1638" customFormat="false" ht="15" hidden="false" customHeight="false" outlineLevel="0" collapsed="false">
      <c r="A1638" s="53" t="n">
        <v>45941</v>
      </c>
      <c r="B1638" s="54" t="s">
        <v>1209</v>
      </c>
      <c r="C1638" s="54" t="s">
        <v>81</v>
      </c>
      <c r="D1638" s="54" t="n">
        <v>1</v>
      </c>
      <c r="E1638" s="55" t="n">
        <v>29.9</v>
      </c>
      <c r="F1638" s="56" t="n">
        <v>0</v>
      </c>
      <c r="G1638" s="57" t="n">
        <f aca="false">D1638*E1638</f>
        <v>29.9</v>
      </c>
      <c r="H1638" s="57" t="n">
        <f aca="false">G1638*(1-F1638)</f>
        <v>29.9</v>
      </c>
      <c r="I1638" s="1" t="n">
        <f aca="false">MONTH(A1638)</f>
        <v>10</v>
      </c>
      <c r="J1638" s="57" t="n">
        <f aca="false">D1638*INDEX(Справочник!$E$5:$E$16,MATCH(C1638,Справочник!$A$5:$A$16,0))</f>
        <v>14.8</v>
      </c>
      <c r="K1638" s="57" t="n">
        <f aca="false">D1638*INDEX(Справочник!$F$5:$F$16,MATCH(C1638,Справочник!$A$5:$A$16,0))</f>
        <v>2.4</v>
      </c>
    </row>
    <row r="1639" customFormat="false" ht="15" hidden="false" customHeight="false" outlineLevel="0" collapsed="false">
      <c r="A1639" s="53" t="n">
        <v>45941</v>
      </c>
      <c r="B1639" s="54" t="s">
        <v>1210</v>
      </c>
      <c r="C1639" s="54" t="s">
        <v>82</v>
      </c>
      <c r="D1639" s="54" t="n">
        <v>1</v>
      </c>
      <c r="E1639" s="55" t="n">
        <v>32</v>
      </c>
      <c r="F1639" s="56" t="n">
        <v>0</v>
      </c>
      <c r="G1639" s="57" t="n">
        <f aca="false">D1639*E1639</f>
        <v>32</v>
      </c>
      <c r="H1639" s="57" t="n">
        <f aca="false">G1639*(1-F1639)</f>
        <v>32</v>
      </c>
      <c r="I1639" s="1" t="n">
        <f aca="false">MONTH(A1639)</f>
        <v>10</v>
      </c>
      <c r="J1639" s="57" t="n">
        <f aca="false">D1639*INDEX(Справочник!$E$5:$E$16,MATCH(C1639,Справочник!$A$5:$A$16,0))</f>
        <v>16.5</v>
      </c>
      <c r="K1639" s="57" t="n">
        <f aca="false">D1639*INDEX(Справочник!$F$5:$F$16,MATCH(C1639,Справочник!$A$5:$A$16,0))</f>
        <v>2.4</v>
      </c>
    </row>
    <row r="1640" customFormat="false" ht="15" hidden="false" customHeight="false" outlineLevel="0" collapsed="false">
      <c r="A1640" s="53" t="n">
        <v>45941</v>
      </c>
      <c r="B1640" s="54" t="s">
        <v>1211</v>
      </c>
      <c r="C1640" s="54" t="s">
        <v>90</v>
      </c>
      <c r="D1640" s="54" t="n">
        <v>1</v>
      </c>
      <c r="E1640" s="55" t="n">
        <v>4.5</v>
      </c>
      <c r="F1640" s="56" t="n">
        <v>0.1</v>
      </c>
      <c r="G1640" s="57" t="n">
        <f aca="false">D1640*E1640</f>
        <v>4.5</v>
      </c>
      <c r="H1640" s="57" t="n">
        <f aca="false">G1640*(1-F1640)</f>
        <v>4.05</v>
      </c>
      <c r="I1640" s="1" t="n">
        <f aca="false">MONTH(A1640)</f>
        <v>10</v>
      </c>
      <c r="J1640" s="57" t="n">
        <f aca="false">D1640*INDEX(Справочник!$E$5:$E$16,MATCH(C1640,Справочник!$A$5:$A$16,0))</f>
        <v>1.6</v>
      </c>
      <c r="K1640" s="57" t="n">
        <f aca="false">D1640*INDEX(Справочник!$F$5:$F$16,MATCH(C1640,Справочник!$A$5:$A$16,0))</f>
        <v>2.9</v>
      </c>
    </row>
    <row r="1641" customFormat="false" ht="15" hidden="false" customHeight="false" outlineLevel="0" collapsed="false">
      <c r="A1641" s="53" t="n">
        <v>45941</v>
      </c>
      <c r="B1641" s="54" t="s">
        <v>1211</v>
      </c>
      <c r="C1641" s="54" t="s">
        <v>86</v>
      </c>
      <c r="D1641" s="54" t="n">
        <v>1</v>
      </c>
      <c r="E1641" s="55" t="n">
        <v>7.5</v>
      </c>
      <c r="F1641" s="56" t="n">
        <v>0.1</v>
      </c>
      <c r="G1641" s="57" t="n">
        <f aca="false">D1641*E1641</f>
        <v>7.5</v>
      </c>
      <c r="H1641" s="57" t="n">
        <f aca="false">G1641*(1-F1641)</f>
        <v>6.75</v>
      </c>
      <c r="I1641" s="1" t="n">
        <f aca="false">MONTH(A1641)</f>
        <v>10</v>
      </c>
      <c r="J1641" s="57" t="n">
        <f aca="false">D1641*INDEX(Справочник!$E$5:$E$16,MATCH(C1641,Справочник!$A$5:$A$16,0))</f>
        <v>2.6</v>
      </c>
      <c r="K1641" s="57" t="n">
        <f aca="false">D1641*INDEX(Справочник!$F$5:$F$16,MATCH(C1641,Справочник!$A$5:$A$16,0))</f>
        <v>0.7</v>
      </c>
    </row>
    <row r="1642" customFormat="false" ht="15" hidden="false" customHeight="false" outlineLevel="0" collapsed="false">
      <c r="A1642" s="53" t="n">
        <v>45941</v>
      </c>
      <c r="B1642" s="54" t="s">
        <v>1211</v>
      </c>
      <c r="C1642" s="54" t="s">
        <v>87</v>
      </c>
      <c r="D1642" s="54" t="n">
        <v>1</v>
      </c>
      <c r="E1642" s="55" t="n">
        <v>5.9</v>
      </c>
      <c r="F1642" s="56" t="n">
        <v>0.1</v>
      </c>
      <c r="G1642" s="57" t="n">
        <f aca="false">D1642*E1642</f>
        <v>5.9</v>
      </c>
      <c r="H1642" s="57" t="n">
        <f aca="false">G1642*(1-F1642)</f>
        <v>5.31</v>
      </c>
      <c r="I1642" s="1" t="n">
        <f aca="false">MONTH(A1642)</f>
        <v>10</v>
      </c>
      <c r="J1642" s="57" t="n">
        <f aca="false">D1642*INDEX(Справочник!$E$5:$E$16,MATCH(C1642,Справочник!$A$5:$A$16,0))</f>
        <v>1.9</v>
      </c>
      <c r="K1642" s="57" t="n">
        <f aca="false">D1642*INDEX(Справочник!$F$5:$F$16,MATCH(C1642,Справочник!$A$5:$A$16,0))</f>
        <v>0.7</v>
      </c>
    </row>
    <row r="1643" customFormat="false" ht="15" hidden="false" customHeight="false" outlineLevel="0" collapsed="false">
      <c r="A1643" s="53" t="n">
        <v>45941</v>
      </c>
      <c r="B1643" s="54" t="s">
        <v>1212</v>
      </c>
      <c r="C1643" s="54" t="s">
        <v>81</v>
      </c>
      <c r="D1643" s="54" t="n">
        <v>2</v>
      </c>
      <c r="E1643" s="55" t="n">
        <v>29.9</v>
      </c>
      <c r="F1643" s="56" t="n">
        <v>0</v>
      </c>
      <c r="G1643" s="57" t="n">
        <f aca="false">D1643*E1643</f>
        <v>59.8</v>
      </c>
      <c r="H1643" s="57" t="n">
        <f aca="false">G1643*(1-F1643)</f>
        <v>59.8</v>
      </c>
      <c r="I1643" s="1" t="n">
        <f aca="false">MONTH(A1643)</f>
        <v>10</v>
      </c>
      <c r="J1643" s="57" t="n">
        <f aca="false">D1643*INDEX(Справочник!$E$5:$E$16,MATCH(C1643,Справочник!$A$5:$A$16,0))</f>
        <v>29.6</v>
      </c>
      <c r="K1643" s="57" t="n">
        <f aca="false">D1643*INDEX(Справочник!$F$5:$F$16,MATCH(C1643,Справочник!$A$5:$A$16,0))</f>
        <v>4.8</v>
      </c>
    </row>
    <row r="1644" customFormat="false" ht="15" hidden="false" customHeight="false" outlineLevel="0" collapsed="false">
      <c r="A1644" s="53" t="n">
        <v>45941</v>
      </c>
      <c r="B1644" s="54" t="s">
        <v>1212</v>
      </c>
      <c r="C1644" s="54" t="s">
        <v>80</v>
      </c>
      <c r="D1644" s="54" t="n">
        <v>1</v>
      </c>
      <c r="E1644" s="55" t="n">
        <v>9.9</v>
      </c>
      <c r="F1644" s="56" t="n">
        <v>0.1</v>
      </c>
      <c r="G1644" s="57" t="n">
        <f aca="false">D1644*E1644</f>
        <v>9.9</v>
      </c>
      <c r="H1644" s="57" t="n">
        <f aca="false">G1644*(1-F1644)</f>
        <v>8.91</v>
      </c>
      <c r="I1644" s="1" t="n">
        <f aca="false">MONTH(A1644)</f>
        <v>10</v>
      </c>
      <c r="J1644" s="57" t="n">
        <f aca="false">D1644*INDEX(Справочник!$E$5:$E$16,MATCH(C1644,Справочник!$A$5:$A$16,0))</f>
        <v>4.2</v>
      </c>
      <c r="K1644" s="57" t="n">
        <f aca="false">D1644*INDEX(Справочник!$F$5:$F$16,MATCH(C1644,Справочник!$A$5:$A$16,0))</f>
        <v>0.9</v>
      </c>
    </row>
    <row r="1645" customFormat="false" ht="15" hidden="false" customHeight="false" outlineLevel="0" collapsed="false">
      <c r="A1645" s="53" t="n">
        <v>45941</v>
      </c>
      <c r="B1645" s="54" t="s">
        <v>1212</v>
      </c>
      <c r="C1645" s="54" t="s">
        <v>83</v>
      </c>
      <c r="D1645" s="54" t="n">
        <v>3</v>
      </c>
      <c r="E1645" s="55" t="n">
        <v>11.5</v>
      </c>
      <c r="F1645" s="56" t="n">
        <v>0</v>
      </c>
      <c r="G1645" s="57" t="n">
        <f aca="false">D1645*E1645</f>
        <v>34.5</v>
      </c>
      <c r="H1645" s="57" t="n">
        <f aca="false">G1645*(1-F1645)</f>
        <v>34.5</v>
      </c>
      <c r="I1645" s="1" t="n">
        <f aca="false">MONTH(A1645)</f>
        <v>10</v>
      </c>
      <c r="J1645" s="57" t="n">
        <f aca="false">D1645*INDEX(Справочник!$E$5:$E$16,MATCH(C1645,Справочник!$A$5:$A$16,0))</f>
        <v>15.3</v>
      </c>
      <c r="K1645" s="57" t="n">
        <f aca="false">D1645*INDEX(Справочник!$F$5:$F$16,MATCH(C1645,Справочник!$A$5:$A$16,0))</f>
        <v>2.7</v>
      </c>
    </row>
    <row r="1646" customFormat="false" ht="15" hidden="false" customHeight="false" outlineLevel="0" collapsed="false">
      <c r="A1646" s="53" t="n">
        <v>45942</v>
      </c>
      <c r="B1646" s="54" t="s">
        <v>1213</v>
      </c>
      <c r="C1646" s="54" t="s">
        <v>83</v>
      </c>
      <c r="D1646" s="54" t="n">
        <v>1</v>
      </c>
      <c r="E1646" s="55" t="n">
        <v>11.5</v>
      </c>
      <c r="F1646" s="56" t="n">
        <v>0.1</v>
      </c>
      <c r="G1646" s="57" t="n">
        <f aca="false">D1646*E1646</f>
        <v>11.5</v>
      </c>
      <c r="H1646" s="57" t="n">
        <f aca="false">G1646*(1-F1646)</f>
        <v>10.35</v>
      </c>
      <c r="I1646" s="1" t="n">
        <f aca="false">MONTH(A1646)</f>
        <v>10</v>
      </c>
      <c r="J1646" s="57" t="n">
        <f aca="false">D1646*INDEX(Справочник!$E$5:$E$16,MATCH(C1646,Справочник!$A$5:$A$16,0))</f>
        <v>5.1</v>
      </c>
      <c r="K1646" s="57" t="n">
        <f aca="false">D1646*INDEX(Справочник!$F$5:$F$16,MATCH(C1646,Справочник!$A$5:$A$16,0))</f>
        <v>0.9</v>
      </c>
    </row>
    <row r="1647" customFormat="false" ht="15" hidden="false" customHeight="false" outlineLevel="0" collapsed="false">
      <c r="A1647" s="53" t="n">
        <v>45942</v>
      </c>
      <c r="B1647" s="54" t="s">
        <v>1214</v>
      </c>
      <c r="C1647" s="54" t="s">
        <v>82</v>
      </c>
      <c r="D1647" s="54" t="n">
        <v>2</v>
      </c>
      <c r="E1647" s="55" t="n">
        <v>32</v>
      </c>
      <c r="F1647" s="56" t="n">
        <v>0</v>
      </c>
      <c r="G1647" s="57" t="n">
        <f aca="false">D1647*E1647</f>
        <v>64</v>
      </c>
      <c r="H1647" s="57" t="n">
        <f aca="false">G1647*(1-F1647)</f>
        <v>64</v>
      </c>
      <c r="I1647" s="1" t="n">
        <f aca="false">MONTH(A1647)</f>
        <v>10</v>
      </c>
      <c r="J1647" s="57" t="n">
        <f aca="false">D1647*INDEX(Справочник!$E$5:$E$16,MATCH(C1647,Справочник!$A$5:$A$16,0))</f>
        <v>33</v>
      </c>
      <c r="K1647" s="57" t="n">
        <f aca="false">D1647*INDEX(Справочник!$F$5:$F$16,MATCH(C1647,Справочник!$A$5:$A$16,0))</f>
        <v>4.8</v>
      </c>
    </row>
    <row r="1648" customFormat="false" ht="15" hidden="false" customHeight="false" outlineLevel="0" collapsed="false">
      <c r="A1648" s="53" t="n">
        <v>45942</v>
      </c>
      <c r="B1648" s="54" t="s">
        <v>1214</v>
      </c>
      <c r="C1648" s="54" t="s">
        <v>89</v>
      </c>
      <c r="D1648" s="54" t="n">
        <v>1</v>
      </c>
      <c r="E1648" s="55" t="n">
        <v>24</v>
      </c>
      <c r="F1648" s="56" t="n">
        <v>0</v>
      </c>
      <c r="G1648" s="57" t="n">
        <f aca="false">D1648*E1648</f>
        <v>24</v>
      </c>
      <c r="H1648" s="57" t="n">
        <f aca="false">G1648*(1-F1648)</f>
        <v>24</v>
      </c>
      <c r="I1648" s="1" t="n">
        <f aca="false">MONTH(A1648)</f>
        <v>10</v>
      </c>
      <c r="J1648" s="57" t="n">
        <f aca="false">D1648*INDEX(Справочник!$E$5:$E$16,MATCH(C1648,Справочник!$A$5:$A$16,0))</f>
        <v>13.5</v>
      </c>
      <c r="K1648" s="57" t="n">
        <f aca="false">D1648*INDEX(Справочник!$F$5:$F$16,MATCH(C1648,Справочник!$A$5:$A$16,0))</f>
        <v>3.8</v>
      </c>
    </row>
    <row r="1649" customFormat="false" ht="15" hidden="false" customHeight="false" outlineLevel="0" collapsed="false">
      <c r="A1649" s="53" t="n">
        <v>45942</v>
      </c>
      <c r="B1649" s="54" t="s">
        <v>1215</v>
      </c>
      <c r="C1649" s="54" t="s">
        <v>83</v>
      </c>
      <c r="D1649" s="54" t="n">
        <v>1</v>
      </c>
      <c r="E1649" s="55" t="n">
        <v>11.5</v>
      </c>
      <c r="F1649" s="56" t="n">
        <v>0.1</v>
      </c>
      <c r="G1649" s="57" t="n">
        <f aca="false">D1649*E1649</f>
        <v>11.5</v>
      </c>
      <c r="H1649" s="57" t="n">
        <f aca="false">G1649*(1-F1649)</f>
        <v>10.35</v>
      </c>
      <c r="I1649" s="1" t="n">
        <f aca="false">MONTH(A1649)</f>
        <v>10</v>
      </c>
      <c r="J1649" s="57" t="n">
        <f aca="false">D1649*INDEX(Справочник!$E$5:$E$16,MATCH(C1649,Справочник!$A$5:$A$16,0))</f>
        <v>5.1</v>
      </c>
      <c r="K1649" s="57" t="n">
        <f aca="false">D1649*INDEX(Справочник!$F$5:$F$16,MATCH(C1649,Справочник!$A$5:$A$16,0))</f>
        <v>0.9</v>
      </c>
    </row>
    <row r="1650" customFormat="false" ht="15" hidden="false" customHeight="false" outlineLevel="0" collapsed="false">
      <c r="A1650" s="53" t="n">
        <v>45942</v>
      </c>
      <c r="B1650" s="54" t="s">
        <v>1216</v>
      </c>
      <c r="C1650" s="54" t="s">
        <v>84</v>
      </c>
      <c r="D1650" s="54" t="n">
        <v>1</v>
      </c>
      <c r="E1650" s="55" t="n">
        <v>10.5</v>
      </c>
      <c r="F1650" s="56" t="n">
        <v>0</v>
      </c>
      <c r="G1650" s="57" t="n">
        <f aca="false">D1650*E1650</f>
        <v>10.5</v>
      </c>
      <c r="H1650" s="57" t="n">
        <f aca="false">G1650*(1-F1650)</f>
        <v>10.5</v>
      </c>
      <c r="I1650" s="1" t="n">
        <f aca="false">MONTH(A1650)</f>
        <v>10</v>
      </c>
      <c r="J1650" s="57" t="n">
        <f aca="false">D1650*INDEX(Справочник!$E$5:$E$16,MATCH(C1650,Справочник!$A$5:$A$16,0))</f>
        <v>4.7</v>
      </c>
      <c r="K1650" s="57" t="n">
        <f aca="false">D1650*INDEX(Справочник!$F$5:$F$16,MATCH(C1650,Справочник!$A$5:$A$16,0))</f>
        <v>0.9</v>
      </c>
    </row>
    <row r="1651" customFormat="false" ht="15" hidden="false" customHeight="false" outlineLevel="0" collapsed="false">
      <c r="A1651" s="53" t="n">
        <v>45942</v>
      </c>
      <c r="B1651" s="54" t="s">
        <v>1216</v>
      </c>
      <c r="C1651" s="54" t="s">
        <v>90</v>
      </c>
      <c r="D1651" s="54" t="n">
        <v>1</v>
      </c>
      <c r="E1651" s="55" t="n">
        <v>4.5</v>
      </c>
      <c r="F1651" s="56" t="n">
        <v>0</v>
      </c>
      <c r="G1651" s="57" t="n">
        <f aca="false">D1651*E1651</f>
        <v>4.5</v>
      </c>
      <c r="H1651" s="57" t="n">
        <f aca="false">G1651*(1-F1651)</f>
        <v>4.5</v>
      </c>
      <c r="I1651" s="1" t="n">
        <f aca="false">MONTH(A1651)</f>
        <v>10</v>
      </c>
      <c r="J1651" s="57" t="n">
        <f aca="false">D1651*INDEX(Справочник!$E$5:$E$16,MATCH(C1651,Справочник!$A$5:$A$16,0))</f>
        <v>1.6</v>
      </c>
      <c r="K1651" s="57" t="n">
        <f aca="false">D1651*INDEX(Справочник!$F$5:$F$16,MATCH(C1651,Справочник!$A$5:$A$16,0))</f>
        <v>2.9</v>
      </c>
    </row>
    <row r="1652" customFormat="false" ht="15" hidden="false" customHeight="false" outlineLevel="0" collapsed="false">
      <c r="A1652" s="53" t="n">
        <v>45942</v>
      </c>
      <c r="B1652" s="54" t="s">
        <v>1217</v>
      </c>
      <c r="C1652" s="54" t="s">
        <v>81</v>
      </c>
      <c r="D1652" s="54" t="n">
        <v>1</v>
      </c>
      <c r="E1652" s="55" t="n">
        <v>29.9</v>
      </c>
      <c r="F1652" s="56" t="n">
        <v>0.1</v>
      </c>
      <c r="G1652" s="57" t="n">
        <f aca="false">D1652*E1652</f>
        <v>29.9</v>
      </c>
      <c r="H1652" s="57" t="n">
        <f aca="false">G1652*(1-F1652)</f>
        <v>26.91</v>
      </c>
      <c r="I1652" s="1" t="n">
        <f aca="false">MONTH(A1652)</f>
        <v>10</v>
      </c>
      <c r="J1652" s="57" t="n">
        <f aca="false">D1652*INDEX(Справочник!$E$5:$E$16,MATCH(C1652,Справочник!$A$5:$A$16,0))</f>
        <v>14.8</v>
      </c>
      <c r="K1652" s="57" t="n">
        <f aca="false">D1652*INDEX(Справочник!$F$5:$F$16,MATCH(C1652,Справочник!$A$5:$A$16,0))</f>
        <v>2.4</v>
      </c>
    </row>
    <row r="1653" customFormat="false" ht="15" hidden="false" customHeight="false" outlineLevel="0" collapsed="false">
      <c r="A1653" s="53" t="n">
        <v>45942</v>
      </c>
      <c r="B1653" s="54" t="s">
        <v>1217</v>
      </c>
      <c r="C1653" s="54" t="s">
        <v>86</v>
      </c>
      <c r="D1653" s="54" t="n">
        <v>1</v>
      </c>
      <c r="E1653" s="55" t="n">
        <v>7.5</v>
      </c>
      <c r="F1653" s="56" t="n">
        <v>0.1</v>
      </c>
      <c r="G1653" s="57" t="n">
        <f aca="false">D1653*E1653</f>
        <v>7.5</v>
      </c>
      <c r="H1653" s="57" t="n">
        <f aca="false">G1653*(1-F1653)</f>
        <v>6.75</v>
      </c>
      <c r="I1653" s="1" t="n">
        <f aca="false">MONTH(A1653)</f>
        <v>10</v>
      </c>
      <c r="J1653" s="57" t="n">
        <f aca="false">D1653*INDEX(Справочник!$E$5:$E$16,MATCH(C1653,Справочник!$A$5:$A$16,0))</f>
        <v>2.6</v>
      </c>
      <c r="K1653" s="57" t="n">
        <f aca="false">D1653*INDEX(Справочник!$F$5:$F$16,MATCH(C1653,Справочник!$A$5:$A$16,0))</f>
        <v>0.7</v>
      </c>
    </row>
    <row r="1654" customFormat="false" ht="15" hidden="false" customHeight="false" outlineLevel="0" collapsed="false">
      <c r="A1654" s="53" t="n">
        <v>45942</v>
      </c>
      <c r="B1654" s="54" t="s">
        <v>1217</v>
      </c>
      <c r="C1654" s="54" t="s">
        <v>85</v>
      </c>
      <c r="D1654" s="54" t="n">
        <v>2</v>
      </c>
      <c r="E1654" s="55" t="n">
        <v>6.9</v>
      </c>
      <c r="F1654" s="56" t="n">
        <v>0</v>
      </c>
      <c r="G1654" s="57" t="n">
        <f aca="false">D1654*E1654</f>
        <v>13.8</v>
      </c>
      <c r="H1654" s="57" t="n">
        <f aca="false">G1654*(1-F1654)</f>
        <v>13.8</v>
      </c>
      <c r="I1654" s="1" t="n">
        <f aca="false">MONTH(A1654)</f>
        <v>10</v>
      </c>
      <c r="J1654" s="57" t="n">
        <f aca="false">D1654*INDEX(Справочник!$E$5:$E$16,MATCH(C1654,Справочник!$A$5:$A$16,0))</f>
        <v>4.6</v>
      </c>
      <c r="K1654" s="57" t="n">
        <f aca="false">D1654*INDEX(Справочник!$F$5:$F$16,MATCH(C1654,Справочник!$A$5:$A$16,0))</f>
        <v>1.4</v>
      </c>
    </row>
    <row r="1655" customFormat="false" ht="15" hidden="false" customHeight="false" outlineLevel="0" collapsed="false">
      <c r="A1655" s="53" t="n">
        <v>45942</v>
      </c>
      <c r="B1655" s="54" t="s">
        <v>1218</v>
      </c>
      <c r="C1655" s="54" t="s">
        <v>85</v>
      </c>
      <c r="D1655" s="54" t="n">
        <v>1</v>
      </c>
      <c r="E1655" s="55" t="n">
        <v>6.9</v>
      </c>
      <c r="F1655" s="56" t="n">
        <v>0.1</v>
      </c>
      <c r="G1655" s="57" t="n">
        <f aca="false">D1655*E1655</f>
        <v>6.9</v>
      </c>
      <c r="H1655" s="57" t="n">
        <f aca="false">G1655*(1-F1655)</f>
        <v>6.21</v>
      </c>
      <c r="I1655" s="1" t="n">
        <f aca="false">MONTH(A1655)</f>
        <v>10</v>
      </c>
      <c r="J1655" s="57" t="n">
        <f aca="false">D1655*INDEX(Справочник!$E$5:$E$16,MATCH(C1655,Справочник!$A$5:$A$16,0))</f>
        <v>2.3</v>
      </c>
      <c r="K1655" s="57" t="n">
        <f aca="false">D1655*INDEX(Справочник!$F$5:$F$16,MATCH(C1655,Справочник!$A$5:$A$16,0))</f>
        <v>0.7</v>
      </c>
    </row>
    <row r="1656" customFormat="false" ht="15" hidden="false" customHeight="false" outlineLevel="0" collapsed="false">
      <c r="A1656" s="53" t="n">
        <v>45942</v>
      </c>
      <c r="B1656" s="54" t="s">
        <v>1218</v>
      </c>
      <c r="C1656" s="54" t="s">
        <v>80</v>
      </c>
      <c r="D1656" s="54" t="n">
        <v>2</v>
      </c>
      <c r="E1656" s="55" t="n">
        <v>9.9</v>
      </c>
      <c r="F1656" s="56" t="n">
        <v>0</v>
      </c>
      <c r="G1656" s="57" t="n">
        <f aca="false">D1656*E1656</f>
        <v>19.8</v>
      </c>
      <c r="H1656" s="57" t="n">
        <f aca="false">G1656*(1-F1656)</f>
        <v>19.8</v>
      </c>
      <c r="I1656" s="1" t="n">
        <f aca="false">MONTH(A1656)</f>
        <v>10</v>
      </c>
      <c r="J1656" s="57" t="n">
        <f aca="false">D1656*INDEX(Справочник!$E$5:$E$16,MATCH(C1656,Справочник!$A$5:$A$16,0))</f>
        <v>8.4</v>
      </c>
      <c r="K1656" s="57" t="n">
        <f aca="false">D1656*INDEX(Справочник!$F$5:$F$16,MATCH(C1656,Справочник!$A$5:$A$16,0))</f>
        <v>1.8</v>
      </c>
    </row>
    <row r="1657" customFormat="false" ht="15" hidden="false" customHeight="false" outlineLevel="0" collapsed="false">
      <c r="A1657" s="53" t="n">
        <v>45943</v>
      </c>
      <c r="B1657" s="54" t="s">
        <v>1219</v>
      </c>
      <c r="C1657" s="54" t="s">
        <v>87</v>
      </c>
      <c r="D1657" s="54" t="n">
        <v>2</v>
      </c>
      <c r="E1657" s="55" t="n">
        <v>5.9</v>
      </c>
      <c r="F1657" s="56" t="n">
        <v>0.1</v>
      </c>
      <c r="G1657" s="57" t="n">
        <f aca="false">D1657*E1657</f>
        <v>11.8</v>
      </c>
      <c r="H1657" s="57" t="n">
        <f aca="false">G1657*(1-F1657)</f>
        <v>10.62</v>
      </c>
      <c r="I1657" s="1" t="n">
        <f aca="false">MONTH(A1657)</f>
        <v>10</v>
      </c>
      <c r="J1657" s="57" t="n">
        <f aca="false">D1657*INDEX(Справочник!$E$5:$E$16,MATCH(C1657,Справочник!$A$5:$A$16,0))</f>
        <v>3.8</v>
      </c>
      <c r="K1657" s="57" t="n">
        <f aca="false">D1657*INDEX(Справочник!$F$5:$F$16,MATCH(C1657,Справочник!$A$5:$A$16,0))</f>
        <v>1.4</v>
      </c>
    </row>
    <row r="1658" customFormat="false" ht="15" hidden="false" customHeight="false" outlineLevel="0" collapsed="false">
      <c r="A1658" s="53" t="n">
        <v>45943</v>
      </c>
      <c r="B1658" s="54" t="s">
        <v>1220</v>
      </c>
      <c r="C1658" s="54" t="s">
        <v>83</v>
      </c>
      <c r="D1658" s="54" t="n">
        <v>2</v>
      </c>
      <c r="E1658" s="55" t="n">
        <v>11.5</v>
      </c>
      <c r="F1658" s="56" t="n">
        <v>0</v>
      </c>
      <c r="G1658" s="57" t="n">
        <f aca="false">D1658*E1658</f>
        <v>23</v>
      </c>
      <c r="H1658" s="57" t="n">
        <f aca="false">G1658*(1-F1658)</f>
        <v>23</v>
      </c>
      <c r="I1658" s="1" t="n">
        <f aca="false">MONTH(A1658)</f>
        <v>10</v>
      </c>
      <c r="J1658" s="57" t="n">
        <f aca="false">D1658*INDEX(Справочник!$E$5:$E$16,MATCH(C1658,Справочник!$A$5:$A$16,0))</f>
        <v>10.2</v>
      </c>
      <c r="K1658" s="57" t="n">
        <f aca="false">D1658*INDEX(Справочник!$F$5:$F$16,MATCH(C1658,Справочник!$A$5:$A$16,0))</f>
        <v>1.8</v>
      </c>
    </row>
    <row r="1659" customFormat="false" ht="15" hidden="false" customHeight="false" outlineLevel="0" collapsed="false">
      <c r="A1659" s="53" t="n">
        <v>45943</v>
      </c>
      <c r="B1659" s="54" t="s">
        <v>1221</v>
      </c>
      <c r="C1659" s="54" t="s">
        <v>85</v>
      </c>
      <c r="D1659" s="54" t="n">
        <v>1</v>
      </c>
      <c r="E1659" s="55" t="n">
        <v>6.9</v>
      </c>
      <c r="F1659" s="56" t="n">
        <v>0.1</v>
      </c>
      <c r="G1659" s="57" t="n">
        <f aca="false">D1659*E1659</f>
        <v>6.9</v>
      </c>
      <c r="H1659" s="57" t="n">
        <f aca="false">G1659*(1-F1659)</f>
        <v>6.21</v>
      </c>
      <c r="I1659" s="1" t="n">
        <f aca="false">MONTH(A1659)</f>
        <v>10</v>
      </c>
      <c r="J1659" s="57" t="n">
        <f aca="false">D1659*INDEX(Справочник!$E$5:$E$16,MATCH(C1659,Справочник!$A$5:$A$16,0))</f>
        <v>2.3</v>
      </c>
      <c r="K1659" s="57" t="n">
        <f aca="false">D1659*INDEX(Справочник!$F$5:$F$16,MATCH(C1659,Справочник!$A$5:$A$16,0))</f>
        <v>0.7</v>
      </c>
    </row>
    <row r="1660" customFormat="false" ht="15" hidden="false" customHeight="false" outlineLevel="0" collapsed="false">
      <c r="A1660" s="53" t="n">
        <v>45943</v>
      </c>
      <c r="B1660" s="54" t="s">
        <v>1222</v>
      </c>
      <c r="C1660" s="54" t="s">
        <v>83</v>
      </c>
      <c r="D1660" s="54" t="n">
        <v>1</v>
      </c>
      <c r="E1660" s="55" t="n">
        <v>11.5</v>
      </c>
      <c r="F1660" s="56" t="n">
        <v>0.1</v>
      </c>
      <c r="G1660" s="57" t="n">
        <f aca="false">D1660*E1660</f>
        <v>11.5</v>
      </c>
      <c r="H1660" s="57" t="n">
        <f aca="false">G1660*(1-F1660)</f>
        <v>10.35</v>
      </c>
      <c r="I1660" s="1" t="n">
        <f aca="false">MONTH(A1660)</f>
        <v>10</v>
      </c>
      <c r="J1660" s="57" t="n">
        <f aca="false">D1660*INDEX(Справочник!$E$5:$E$16,MATCH(C1660,Справочник!$A$5:$A$16,0))</f>
        <v>5.1</v>
      </c>
      <c r="K1660" s="57" t="n">
        <f aca="false">D1660*INDEX(Справочник!$F$5:$F$16,MATCH(C1660,Справочник!$A$5:$A$16,0))</f>
        <v>0.9</v>
      </c>
    </row>
    <row r="1661" customFormat="false" ht="15" hidden="false" customHeight="false" outlineLevel="0" collapsed="false">
      <c r="A1661" s="53" t="n">
        <v>45943</v>
      </c>
      <c r="B1661" s="54" t="s">
        <v>1222</v>
      </c>
      <c r="C1661" s="54" t="s">
        <v>90</v>
      </c>
      <c r="D1661" s="54" t="n">
        <v>1</v>
      </c>
      <c r="E1661" s="55" t="n">
        <v>4.5</v>
      </c>
      <c r="F1661" s="56" t="n">
        <v>0</v>
      </c>
      <c r="G1661" s="57" t="n">
        <f aca="false">D1661*E1661</f>
        <v>4.5</v>
      </c>
      <c r="H1661" s="57" t="n">
        <f aca="false">G1661*(1-F1661)</f>
        <v>4.5</v>
      </c>
      <c r="I1661" s="1" t="n">
        <f aca="false">MONTH(A1661)</f>
        <v>10</v>
      </c>
      <c r="J1661" s="57" t="n">
        <f aca="false">D1661*INDEX(Справочник!$E$5:$E$16,MATCH(C1661,Справочник!$A$5:$A$16,0))</f>
        <v>1.6</v>
      </c>
      <c r="K1661" s="57" t="n">
        <f aca="false">D1661*INDEX(Справочник!$F$5:$F$16,MATCH(C1661,Справочник!$A$5:$A$16,0))</f>
        <v>2.9</v>
      </c>
    </row>
    <row r="1662" customFormat="false" ht="15" hidden="false" customHeight="false" outlineLevel="0" collapsed="false">
      <c r="A1662" s="53" t="n">
        <v>45943</v>
      </c>
      <c r="B1662" s="54" t="s">
        <v>1222</v>
      </c>
      <c r="C1662" s="54" t="s">
        <v>85</v>
      </c>
      <c r="D1662" s="54" t="n">
        <v>3</v>
      </c>
      <c r="E1662" s="55" t="n">
        <v>6.9</v>
      </c>
      <c r="F1662" s="56" t="n">
        <v>0.1</v>
      </c>
      <c r="G1662" s="57" t="n">
        <f aca="false">D1662*E1662</f>
        <v>20.7</v>
      </c>
      <c r="H1662" s="57" t="n">
        <f aca="false">G1662*(1-F1662)</f>
        <v>18.63</v>
      </c>
      <c r="I1662" s="1" t="n">
        <f aca="false">MONTH(A1662)</f>
        <v>10</v>
      </c>
      <c r="J1662" s="57" t="n">
        <f aca="false">D1662*INDEX(Справочник!$E$5:$E$16,MATCH(C1662,Справочник!$A$5:$A$16,0))</f>
        <v>6.9</v>
      </c>
      <c r="K1662" s="57" t="n">
        <f aca="false">D1662*INDEX(Справочник!$F$5:$F$16,MATCH(C1662,Справочник!$A$5:$A$16,0))</f>
        <v>2.1</v>
      </c>
    </row>
    <row r="1663" customFormat="false" ht="15" hidden="false" customHeight="false" outlineLevel="0" collapsed="false">
      <c r="A1663" s="53" t="n">
        <v>45943</v>
      </c>
      <c r="B1663" s="54" t="s">
        <v>1223</v>
      </c>
      <c r="C1663" s="54" t="s">
        <v>83</v>
      </c>
      <c r="D1663" s="54" t="n">
        <v>1</v>
      </c>
      <c r="E1663" s="55" t="n">
        <v>11.5</v>
      </c>
      <c r="F1663" s="56" t="n">
        <v>0</v>
      </c>
      <c r="G1663" s="57" t="n">
        <f aca="false">D1663*E1663</f>
        <v>11.5</v>
      </c>
      <c r="H1663" s="57" t="n">
        <f aca="false">G1663*(1-F1663)</f>
        <v>11.5</v>
      </c>
      <c r="I1663" s="1" t="n">
        <f aca="false">MONTH(A1663)</f>
        <v>10</v>
      </c>
      <c r="J1663" s="57" t="n">
        <f aca="false">D1663*INDEX(Справочник!$E$5:$E$16,MATCH(C1663,Справочник!$A$5:$A$16,0))</f>
        <v>5.1</v>
      </c>
      <c r="K1663" s="57" t="n">
        <f aca="false">D1663*INDEX(Справочник!$F$5:$F$16,MATCH(C1663,Справочник!$A$5:$A$16,0))</f>
        <v>0.9</v>
      </c>
    </row>
    <row r="1664" customFormat="false" ht="15" hidden="false" customHeight="false" outlineLevel="0" collapsed="false">
      <c r="A1664" s="53" t="n">
        <v>45943</v>
      </c>
      <c r="B1664" s="54" t="s">
        <v>1223</v>
      </c>
      <c r="C1664" s="54" t="s">
        <v>87</v>
      </c>
      <c r="D1664" s="54" t="n">
        <v>1</v>
      </c>
      <c r="E1664" s="55" t="n">
        <v>5.9</v>
      </c>
      <c r="F1664" s="56" t="n">
        <v>0</v>
      </c>
      <c r="G1664" s="57" t="n">
        <f aca="false">D1664*E1664</f>
        <v>5.9</v>
      </c>
      <c r="H1664" s="57" t="n">
        <f aca="false">G1664*(1-F1664)</f>
        <v>5.9</v>
      </c>
      <c r="I1664" s="1" t="n">
        <f aca="false">MONTH(A1664)</f>
        <v>10</v>
      </c>
      <c r="J1664" s="57" t="n">
        <f aca="false">D1664*INDEX(Справочник!$E$5:$E$16,MATCH(C1664,Справочник!$A$5:$A$16,0))</f>
        <v>1.9</v>
      </c>
      <c r="K1664" s="57" t="n">
        <f aca="false">D1664*INDEX(Справочник!$F$5:$F$16,MATCH(C1664,Справочник!$A$5:$A$16,0))</f>
        <v>0.7</v>
      </c>
    </row>
    <row r="1665" customFormat="false" ht="15" hidden="false" customHeight="false" outlineLevel="0" collapsed="false">
      <c r="A1665" s="53" t="n">
        <v>45943</v>
      </c>
      <c r="B1665" s="54" t="s">
        <v>1224</v>
      </c>
      <c r="C1665" s="54" t="s">
        <v>86</v>
      </c>
      <c r="D1665" s="54" t="n">
        <v>2</v>
      </c>
      <c r="E1665" s="55" t="n">
        <v>7.5</v>
      </c>
      <c r="F1665" s="56" t="n">
        <v>0</v>
      </c>
      <c r="G1665" s="57" t="n">
        <f aca="false">D1665*E1665</f>
        <v>15</v>
      </c>
      <c r="H1665" s="57" t="n">
        <f aca="false">G1665*(1-F1665)</f>
        <v>15</v>
      </c>
      <c r="I1665" s="1" t="n">
        <f aca="false">MONTH(A1665)</f>
        <v>10</v>
      </c>
      <c r="J1665" s="57" t="n">
        <f aca="false">D1665*INDEX(Справочник!$E$5:$E$16,MATCH(C1665,Справочник!$A$5:$A$16,0))</f>
        <v>5.2</v>
      </c>
      <c r="K1665" s="57" t="n">
        <f aca="false">D1665*INDEX(Справочник!$F$5:$F$16,MATCH(C1665,Справочник!$A$5:$A$16,0))</f>
        <v>1.4</v>
      </c>
    </row>
    <row r="1666" customFormat="false" ht="15" hidden="false" customHeight="false" outlineLevel="0" collapsed="false">
      <c r="A1666" s="53" t="n">
        <v>45944</v>
      </c>
      <c r="B1666" s="54" t="s">
        <v>1225</v>
      </c>
      <c r="C1666" s="54" t="s">
        <v>80</v>
      </c>
      <c r="D1666" s="54" t="n">
        <v>1</v>
      </c>
      <c r="E1666" s="55" t="n">
        <v>9.9</v>
      </c>
      <c r="F1666" s="56" t="n">
        <v>0.1</v>
      </c>
      <c r="G1666" s="57" t="n">
        <f aca="false">D1666*E1666</f>
        <v>9.9</v>
      </c>
      <c r="H1666" s="57" t="n">
        <f aca="false">G1666*(1-F1666)</f>
        <v>8.91</v>
      </c>
      <c r="I1666" s="1" t="n">
        <f aca="false">MONTH(A1666)</f>
        <v>10</v>
      </c>
      <c r="J1666" s="57" t="n">
        <f aca="false">D1666*INDEX(Справочник!$E$5:$E$16,MATCH(C1666,Справочник!$A$5:$A$16,0))</f>
        <v>4.2</v>
      </c>
      <c r="K1666" s="57" t="n">
        <f aca="false">D1666*INDEX(Справочник!$F$5:$F$16,MATCH(C1666,Справочник!$A$5:$A$16,0))</f>
        <v>0.9</v>
      </c>
    </row>
    <row r="1667" customFormat="false" ht="15" hidden="false" customHeight="false" outlineLevel="0" collapsed="false">
      <c r="A1667" s="53" t="n">
        <v>45944</v>
      </c>
      <c r="B1667" s="54" t="s">
        <v>1225</v>
      </c>
      <c r="C1667" s="54" t="s">
        <v>84</v>
      </c>
      <c r="D1667" s="54" t="n">
        <v>1</v>
      </c>
      <c r="E1667" s="55" t="n">
        <v>10.5</v>
      </c>
      <c r="F1667" s="56" t="n">
        <v>0</v>
      </c>
      <c r="G1667" s="57" t="n">
        <f aca="false">D1667*E1667</f>
        <v>10.5</v>
      </c>
      <c r="H1667" s="57" t="n">
        <f aca="false">G1667*(1-F1667)</f>
        <v>10.5</v>
      </c>
      <c r="I1667" s="1" t="n">
        <f aca="false">MONTH(A1667)</f>
        <v>10</v>
      </c>
      <c r="J1667" s="57" t="n">
        <f aca="false">D1667*INDEX(Справочник!$E$5:$E$16,MATCH(C1667,Справочник!$A$5:$A$16,0))</f>
        <v>4.7</v>
      </c>
      <c r="K1667" s="57" t="n">
        <f aca="false">D1667*INDEX(Справочник!$F$5:$F$16,MATCH(C1667,Справочник!$A$5:$A$16,0))</f>
        <v>0.9</v>
      </c>
    </row>
    <row r="1668" customFormat="false" ht="15" hidden="false" customHeight="false" outlineLevel="0" collapsed="false">
      <c r="A1668" s="53" t="n">
        <v>45944</v>
      </c>
      <c r="B1668" s="54" t="s">
        <v>1226</v>
      </c>
      <c r="C1668" s="54" t="s">
        <v>81</v>
      </c>
      <c r="D1668" s="54" t="n">
        <v>3</v>
      </c>
      <c r="E1668" s="55" t="n">
        <v>29.9</v>
      </c>
      <c r="F1668" s="56" t="n">
        <v>0.1</v>
      </c>
      <c r="G1668" s="57" t="n">
        <f aca="false">D1668*E1668</f>
        <v>89.7</v>
      </c>
      <c r="H1668" s="57" t="n">
        <f aca="false">G1668*(1-F1668)</f>
        <v>80.73</v>
      </c>
      <c r="I1668" s="1" t="n">
        <f aca="false">MONTH(A1668)</f>
        <v>10</v>
      </c>
      <c r="J1668" s="57" t="n">
        <f aca="false">D1668*INDEX(Справочник!$E$5:$E$16,MATCH(C1668,Справочник!$A$5:$A$16,0))</f>
        <v>44.4</v>
      </c>
      <c r="K1668" s="57" t="n">
        <f aca="false">D1668*INDEX(Справочник!$F$5:$F$16,MATCH(C1668,Справочник!$A$5:$A$16,0))</f>
        <v>7.2</v>
      </c>
    </row>
    <row r="1669" customFormat="false" ht="15" hidden="false" customHeight="false" outlineLevel="0" collapsed="false">
      <c r="A1669" s="53" t="n">
        <v>45944</v>
      </c>
      <c r="B1669" s="54" t="s">
        <v>1227</v>
      </c>
      <c r="C1669" s="54" t="s">
        <v>85</v>
      </c>
      <c r="D1669" s="54" t="n">
        <v>1</v>
      </c>
      <c r="E1669" s="55" t="n">
        <v>6.9</v>
      </c>
      <c r="F1669" s="56" t="n">
        <v>0.1</v>
      </c>
      <c r="G1669" s="57" t="n">
        <f aca="false">D1669*E1669</f>
        <v>6.9</v>
      </c>
      <c r="H1669" s="57" t="n">
        <f aca="false">G1669*(1-F1669)</f>
        <v>6.21</v>
      </c>
      <c r="I1669" s="1" t="n">
        <f aca="false">MONTH(A1669)</f>
        <v>10</v>
      </c>
      <c r="J1669" s="57" t="n">
        <f aca="false">D1669*INDEX(Справочник!$E$5:$E$16,MATCH(C1669,Справочник!$A$5:$A$16,0))</f>
        <v>2.3</v>
      </c>
      <c r="K1669" s="57" t="n">
        <f aca="false">D1669*INDEX(Справочник!$F$5:$F$16,MATCH(C1669,Справочник!$A$5:$A$16,0))</f>
        <v>0.7</v>
      </c>
    </row>
    <row r="1670" customFormat="false" ht="15" hidden="false" customHeight="false" outlineLevel="0" collapsed="false">
      <c r="A1670" s="53" t="n">
        <v>45944</v>
      </c>
      <c r="B1670" s="54" t="s">
        <v>1228</v>
      </c>
      <c r="C1670" s="54" t="s">
        <v>85</v>
      </c>
      <c r="D1670" s="54" t="n">
        <v>1</v>
      </c>
      <c r="E1670" s="55" t="n">
        <v>6.9</v>
      </c>
      <c r="F1670" s="56" t="n">
        <v>0</v>
      </c>
      <c r="G1670" s="57" t="n">
        <f aca="false">D1670*E1670</f>
        <v>6.9</v>
      </c>
      <c r="H1670" s="57" t="n">
        <f aca="false">G1670*(1-F1670)</f>
        <v>6.9</v>
      </c>
      <c r="I1670" s="1" t="n">
        <f aca="false">MONTH(A1670)</f>
        <v>10</v>
      </c>
      <c r="J1670" s="57" t="n">
        <f aca="false">D1670*INDEX(Справочник!$E$5:$E$16,MATCH(C1670,Справочник!$A$5:$A$16,0))</f>
        <v>2.3</v>
      </c>
      <c r="K1670" s="57" t="n">
        <f aca="false">D1670*INDEX(Справочник!$F$5:$F$16,MATCH(C1670,Справочник!$A$5:$A$16,0))</f>
        <v>0.7</v>
      </c>
    </row>
    <row r="1671" customFormat="false" ht="15" hidden="false" customHeight="false" outlineLevel="0" collapsed="false">
      <c r="A1671" s="53" t="n">
        <v>45945</v>
      </c>
      <c r="B1671" s="54" t="s">
        <v>1229</v>
      </c>
      <c r="C1671" s="54" t="s">
        <v>80</v>
      </c>
      <c r="D1671" s="54" t="n">
        <v>2</v>
      </c>
      <c r="E1671" s="55" t="n">
        <v>9.9</v>
      </c>
      <c r="F1671" s="56" t="n">
        <v>0</v>
      </c>
      <c r="G1671" s="57" t="n">
        <f aca="false">D1671*E1671</f>
        <v>19.8</v>
      </c>
      <c r="H1671" s="57" t="n">
        <f aca="false">G1671*(1-F1671)</f>
        <v>19.8</v>
      </c>
      <c r="I1671" s="1" t="n">
        <f aca="false">MONTH(A1671)</f>
        <v>10</v>
      </c>
      <c r="J1671" s="57" t="n">
        <f aca="false">D1671*INDEX(Справочник!$E$5:$E$16,MATCH(C1671,Справочник!$A$5:$A$16,0))</f>
        <v>8.4</v>
      </c>
      <c r="K1671" s="57" t="n">
        <f aca="false">D1671*INDEX(Справочник!$F$5:$F$16,MATCH(C1671,Справочник!$A$5:$A$16,0))</f>
        <v>1.8</v>
      </c>
    </row>
    <row r="1672" customFormat="false" ht="15" hidden="false" customHeight="false" outlineLevel="0" collapsed="false">
      <c r="A1672" s="53" t="n">
        <v>45945</v>
      </c>
      <c r="B1672" s="54" t="s">
        <v>1229</v>
      </c>
      <c r="C1672" s="54" t="s">
        <v>85</v>
      </c>
      <c r="D1672" s="54" t="n">
        <v>1</v>
      </c>
      <c r="E1672" s="55" t="n">
        <v>6.9</v>
      </c>
      <c r="F1672" s="56" t="n">
        <v>0</v>
      </c>
      <c r="G1672" s="57" t="n">
        <f aca="false">D1672*E1672</f>
        <v>6.9</v>
      </c>
      <c r="H1672" s="57" t="n">
        <f aca="false">G1672*(1-F1672)</f>
        <v>6.9</v>
      </c>
      <c r="I1672" s="1" t="n">
        <f aca="false">MONTH(A1672)</f>
        <v>10</v>
      </c>
      <c r="J1672" s="57" t="n">
        <f aca="false">D1672*INDEX(Справочник!$E$5:$E$16,MATCH(C1672,Справочник!$A$5:$A$16,0))</f>
        <v>2.3</v>
      </c>
      <c r="K1672" s="57" t="n">
        <f aca="false">D1672*INDEX(Справочник!$F$5:$F$16,MATCH(C1672,Справочник!$A$5:$A$16,0))</f>
        <v>0.7</v>
      </c>
    </row>
    <row r="1673" customFormat="false" ht="15" hidden="false" customHeight="false" outlineLevel="0" collapsed="false">
      <c r="A1673" s="53" t="n">
        <v>45945</v>
      </c>
      <c r="B1673" s="54" t="s">
        <v>1230</v>
      </c>
      <c r="C1673" s="54" t="s">
        <v>90</v>
      </c>
      <c r="D1673" s="54" t="n">
        <v>2</v>
      </c>
      <c r="E1673" s="55" t="n">
        <v>4.5</v>
      </c>
      <c r="F1673" s="56" t="n">
        <v>0</v>
      </c>
      <c r="G1673" s="57" t="n">
        <f aca="false">D1673*E1673</f>
        <v>9</v>
      </c>
      <c r="H1673" s="57" t="n">
        <f aca="false">G1673*(1-F1673)</f>
        <v>9</v>
      </c>
      <c r="I1673" s="1" t="n">
        <f aca="false">MONTH(A1673)</f>
        <v>10</v>
      </c>
      <c r="J1673" s="57" t="n">
        <f aca="false">D1673*INDEX(Справочник!$E$5:$E$16,MATCH(C1673,Справочник!$A$5:$A$16,0))</f>
        <v>3.2</v>
      </c>
      <c r="K1673" s="57" t="n">
        <f aca="false">D1673*INDEX(Справочник!$F$5:$F$16,MATCH(C1673,Справочник!$A$5:$A$16,0))</f>
        <v>5.8</v>
      </c>
    </row>
    <row r="1674" customFormat="false" ht="15" hidden="false" customHeight="false" outlineLevel="0" collapsed="false">
      <c r="A1674" s="53" t="n">
        <v>45945</v>
      </c>
      <c r="B1674" s="54" t="s">
        <v>1230</v>
      </c>
      <c r="C1674" s="54" t="s">
        <v>91</v>
      </c>
      <c r="D1674" s="54" t="n">
        <v>1</v>
      </c>
      <c r="E1674" s="55" t="n">
        <v>28</v>
      </c>
      <c r="F1674" s="56" t="n">
        <v>0.2</v>
      </c>
      <c r="G1674" s="57" t="n">
        <f aca="false">D1674*E1674</f>
        <v>28</v>
      </c>
      <c r="H1674" s="57" t="n">
        <f aca="false">G1674*(1-F1674)</f>
        <v>22.4</v>
      </c>
      <c r="I1674" s="1" t="n">
        <f aca="false">MONTH(A1674)</f>
        <v>10</v>
      </c>
      <c r="J1674" s="57" t="n">
        <f aca="false">D1674*INDEX(Справочник!$E$5:$E$16,MATCH(C1674,Справочник!$A$5:$A$16,0))</f>
        <v>17.4</v>
      </c>
      <c r="K1674" s="57" t="n">
        <f aca="false">D1674*INDEX(Справочник!$F$5:$F$16,MATCH(C1674,Справочник!$A$5:$A$16,0))</f>
        <v>7.9</v>
      </c>
    </row>
    <row r="1675" customFormat="false" ht="15" hidden="false" customHeight="false" outlineLevel="0" collapsed="false">
      <c r="A1675" s="53" t="n">
        <v>45945</v>
      </c>
      <c r="B1675" s="54" t="s">
        <v>1231</v>
      </c>
      <c r="C1675" s="54" t="s">
        <v>90</v>
      </c>
      <c r="D1675" s="54" t="n">
        <v>2</v>
      </c>
      <c r="E1675" s="55" t="n">
        <v>4.5</v>
      </c>
      <c r="F1675" s="56" t="n">
        <v>0</v>
      </c>
      <c r="G1675" s="57" t="n">
        <f aca="false">D1675*E1675</f>
        <v>9</v>
      </c>
      <c r="H1675" s="57" t="n">
        <f aca="false">G1675*(1-F1675)</f>
        <v>9</v>
      </c>
      <c r="I1675" s="1" t="n">
        <f aca="false">MONTH(A1675)</f>
        <v>10</v>
      </c>
      <c r="J1675" s="57" t="n">
        <f aca="false">D1675*INDEX(Справочник!$E$5:$E$16,MATCH(C1675,Справочник!$A$5:$A$16,0))</f>
        <v>3.2</v>
      </c>
      <c r="K1675" s="57" t="n">
        <f aca="false">D1675*INDEX(Справочник!$F$5:$F$16,MATCH(C1675,Справочник!$A$5:$A$16,0))</f>
        <v>5.8</v>
      </c>
    </row>
    <row r="1676" customFormat="false" ht="15" hidden="false" customHeight="false" outlineLevel="0" collapsed="false">
      <c r="A1676" s="53" t="n">
        <v>45945</v>
      </c>
      <c r="B1676" s="54" t="s">
        <v>1231</v>
      </c>
      <c r="C1676" s="54" t="s">
        <v>84</v>
      </c>
      <c r="D1676" s="54" t="n">
        <v>2</v>
      </c>
      <c r="E1676" s="55" t="n">
        <v>10.5</v>
      </c>
      <c r="F1676" s="56" t="n">
        <v>0</v>
      </c>
      <c r="G1676" s="57" t="n">
        <f aca="false">D1676*E1676</f>
        <v>21</v>
      </c>
      <c r="H1676" s="57" t="n">
        <f aca="false">G1676*(1-F1676)</f>
        <v>21</v>
      </c>
      <c r="I1676" s="1" t="n">
        <f aca="false">MONTH(A1676)</f>
        <v>10</v>
      </c>
      <c r="J1676" s="57" t="n">
        <f aca="false">D1676*INDEX(Справочник!$E$5:$E$16,MATCH(C1676,Справочник!$A$5:$A$16,0))</f>
        <v>9.4</v>
      </c>
      <c r="K1676" s="57" t="n">
        <f aca="false">D1676*INDEX(Справочник!$F$5:$F$16,MATCH(C1676,Справочник!$A$5:$A$16,0))</f>
        <v>1.8</v>
      </c>
    </row>
    <row r="1677" customFormat="false" ht="15" hidden="false" customHeight="false" outlineLevel="0" collapsed="false">
      <c r="A1677" s="53" t="n">
        <v>45945</v>
      </c>
      <c r="B1677" s="54" t="s">
        <v>1231</v>
      </c>
      <c r="C1677" s="54" t="s">
        <v>85</v>
      </c>
      <c r="D1677" s="54" t="n">
        <v>1</v>
      </c>
      <c r="E1677" s="55" t="n">
        <v>6.9</v>
      </c>
      <c r="F1677" s="56" t="n">
        <v>0</v>
      </c>
      <c r="G1677" s="57" t="n">
        <f aca="false">D1677*E1677</f>
        <v>6.9</v>
      </c>
      <c r="H1677" s="57" t="n">
        <f aca="false">G1677*(1-F1677)</f>
        <v>6.9</v>
      </c>
      <c r="I1677" s="1" t="n">
        <f aca="false">MONTH(A1677)</f>
        <v>10</v>
      </c>
      <c r="J1677" s="57" t="n">
        <f aca="false">D1677*INDEX(Справочник!$E$5:$E$16,MATCH(C1677,Справочник!$A$5:$A$16,0))</f>
        <v>2.3</v>
      </c>
      <c r="K1677" s="57" t="n">
        <f aca="false">D1677*INDEX(Справочник!$F$5:$F$16,MATCH(C1677,Справочник!$A$5:$A$16,0))</f>
        <v>0.7</v>
      </c>
    </row>
    <row r="1678" customFormat="false" ht="15" hidden="false" customHeight="false" outlineLevel="0" collapsed="false">
      <c r="A1678" s="53" t="n">
        <v>45945</v>
      </c>
      <c r="B1678" s="54" t="s">
        <v>1232</v>
      </c>
      <c r="C1678" s="54" t="s">
        <v>90</v>
      </c>
      <c r="D1678" s="54" t="n">
        <v>1</v>
      </c>
      <c r="E1678" s="55" t="n">
        <v>4.5</v>
      </c>
      <c r="F1678" s="56" t="n">
        <v>0</v>
      </c>
      <c r="G1678" s="57" t="n">
        <f aca="false">D1678*E1678</f>
        <v>4.5</v>
      </c>
      <c r="H1678" s="57" t="n">
        <f aca="false">G1678*(1-F1678)</f>
        <v>4.5</v>
      </c>
      <c r="I1678" s="1" t="n">
        <f aca="false">MONTH(A1678)</f>
        <v>10</v>
      </c>
      <c r="J1678" s="57" t="n">
        <f aca="false">D1678*INDEX(Справочник!$E$5:$E$16,MATCH(C1678,Справочник!$A$5:$A$16,0))</f>
        <v>1.6</v>
      </c>
      <c r="K1678" s="57" t="n">
        <f aca="false">D1678*INDEX(Справочник!$F$5:$F$16,MATCH(C1678,Справочник!$A$5:$A$16,0))</f>
        <v>2.9</v>
      </c>
    </row>
    <row r="1679" customFormat="false" ht="15" hidden="false" customHeight="false" outlineLevel="0" collapsed="false">
      <c r="A1679" s="53" t="n">
        <v>45945</v>
      </c>
      <c r="B1679" s="54" t="s">
        <v>1232</v>
      </c>
      <c r="C1679" s="54" t="s">
        <v>91</v>
      </c>
      <c r="D1679" s="54" t="n">
        <v>1</v>
      </c>
      <c r="E1679" s="55" t="n">
        <v>28</v>
      </c>
      <c r="F1679" s="56" t="n">
        <v>0.2</v>
      </c>
      <c r="G1679" s="57" t="n">
        <f aca="false">D1679*E1679</f>
        <v>28</v>
      </c>
      <c r="H1679" s="57" t="n">
        <f aca="false">G1679*(1-F1679)</f>
        <v>22.4</v>
      </c>
      <c r="I1679" s="1" t="n">
        <f aca="false">MONTH(A1679)</f>
        <v>10</v>
      </c>
      <c r="J1679" s="57" t="n">
        <f aca="false">D1679*INDEX(Справочник!$E$5:$E$16,MATCH(C1679,Справочник!$A$5:$A$16,0))</f>
        <v>17.4</v>
      </c>
      <c r="K1679" s="57" t="n">
        <f aca="false">D1679*INDEX(Справочник!$F$5:$F$16,MATCH(C1679,Справочник!$A$5:$A$16,0))</f>
        <v>7.9</v>
      </c>
    </row>
    <row r="1680" customFormat="false" ht="15" hidden="false" customHeight="false" outlineLevel="0" collapsed="false">
      <c r="A1680" s="53" t="n">
        <v>45946</v>
      </c>
      <c r="B1680" s="54" t="s">
        <v>1233</v>
      </c>
      <c r="C1680" s="54" t="s">
        <v>82</v>
      </c>
      <c r="D1680" s="54" t="n">
        <v>1</v>
      </c>
      <c r="E1680" s="55" t="n">
        <v>32</v>
      </c>
      <c r="F1680" s="56" t="n">
        <v>0.1</v>
      </c>
      <c r="G1680" s="57" t="n">
        <f aca="false">D1680*E1680</f>
        <v>32</v>
      </c>
      <c r="H1680" s="57" t="n">
        <f aca="false">G1680*(1-F1680)</f>
        <v>28.8</v>
      </c>
      <c r="I1680" s="1" t="n">
        <f aca="false">MONTH(A1680)</f>
        <v>10</v>
      </c>
      <c r="J1680" s="57" t="n">
        <f aca="false">D1680*INDEX(Справочник!$E$5:$E$16,MATCH(C1680,Справочник!$A$5:$A$16,0))</f>
        <v>16.5</v>
      </c>
      <c r="K1680" s="57" t="n">
        <f aca="false">D1680*INDEX(Справочник!$F$5:$F$16,MATCH(C1680,Справочник!$A$5:$A$16,0))</f>
        <v>2.4</v>
      </c>
    </row>
    <row r="1681" customFormat="false" ht="15" hidden="false" customHeight="false" outlineLevel="0" collapsed="false">
      <c r="A1681" s="53" t="n">
        <v>45946</v>
      </c>
      <c r="B1681" s="54" t="s">
        <v>1234</v>
      </c>
      <c r="C1681" s="54" t="s">
        <v>82</v>
      </c>
      <c r="D1681" s="54" t="n">
        <v>3</v>
      </c>
      <c r="E1681" s="55" t="n">
        <v>32</v>
      </c>
      <c r="F1681" s="56" t="n">
        <v>0</v>
      </c>
      <c r="G1681" s="57" t="n">
        <f aca="false">D1681*E1681</f>
        <v>96</v>
      </c>
      <c r="H1681" s="57" t="n">
        <f aca="false">G1681*(1-F1681)</f>
        <v>96</v>
      </c>
      <c r="I1681" s="1" t="n">
        <f aca="false">MONTH(A1681)</f>
        <v>10</v>
      </c>
      <c r="J1681" s="57" t="n">
        <f aca="false">D1681*INDEX(Справочник!$E$5:$E$16,MATCH(C1681,Справочник!$A$5:$A$16,0))</f>
        <v>49.5</v>
      </c>
      <c r="K1681" s="57" t="n">
        <f aca="false">D1681*INDEX(Справочник!$F$5:$F$16,MATCH(C1681,Справочник!$A$5:$A$16,0))</f>
        <v>7.2</v>
      </c>
    </row>
    <row r="1682" customFormat="false" ht="15" hidden="false" customHeight="false" outlineLevel="0" collapsed="false">
      <c r="A1682" s="53" t="n">
        <v>45946</v>
      </c>
      <c r="B1682" s="54" t="s">
        <v>1235</v>
      </c>
      <c r="C1682" s="54" t="s">
        <v>86</v>
      </c>
      <c r="D1682" s="54" t="n">
        <v>1</v>
      </c>
      <c r="E1682" s="55" t="n">
        <v>7.5</v>
      </c>
      <c r="F1682" s="56" t="n">
        <v>0</v>
      </c>
      <c r="G1682" s="57" t="n">
        <f aca="false">D1682*E1682</f>
        <v>7.5</v>
      </c>
      <c r="H1682" s="57" t="n">
        <f aca="false">G1682*(1-F1682)</f>
        <v>7.5</v>
      </c>
      <c r="I1682" s="1" t="n">
        <f aca="false">MONTH(A1682)</f>
        <v>10</v>
      </c>
      <c r="J1682" s="57" t="n">
        <f aca="false">D1682*INDEX(Справочник!$E$5:$E$16,MATCH(C1682,Справочник!$A$5:$A$16,0))</f>
        <v>2.6</v>
      </c>
      <c r="K1682" s="57" t="n">
        <f aca="false">D1682*INDEX(Справочник!$F$5:$F$16,MATCH(C1682,Справочник!$A$5:$A$16,0))</f>
        <v>0.7</v>
      </c>
    </row>
    <row r="1683" customFormat="false" ht="15" hidden="false" customHeight="false" outlineLevel="0" collapsed="false">
      <c r="A1683" s="53" t="n">
        <v>45946</v>
      </c>
      <c r="B1683" s="54" t="s">
        <v>1235</v>
      </c>
      <c r="C1683" s="54" t="s">
        <v>81</v>
      </c>
      <c r="D1683" s="54" t="n">
        <v>1</v>
      </c>
      <c r="E1683" s="55" t="n">
        <v>29.9</v>
      </c>
      <c r="F1683" s="56" t="n">
        <v>0</v>
      </c>
      <c r="G1683" s="57" t="n">
        <f aca="false">D1683*E1683</f>
        <v>29.9</v>
      </c>
      <c r="H1683" s="57" t="n">
        <f aca="false">G1683*(1-F1683)</f>
        <v>29.9</v>
      </c>
      <c r="I1683" s="1" t="n">
        <f aca="false">MONTH(A1683)</f>
        <v>10</v>
      </c>
      <c r="J1683" s="57" t="n">
        <f aca="false">D1683*INDEX(Справочник!$E$5:$E$16,MATCH(C1683,Справочник!$A$5:$A$16,0))</f>
        <v>14.8</v>
      </c>
      <c r="K1683" s="57" t="n">
        <f aca="false">D1683*INDEX(Справочник!$F$5:$F$16,MATCH(C1683,Справочник!$A$5:$A$16,0))</f>
        <v>2.4</v>
      </c>
    </row>
    <row r="1684" customFormat="false" ht="15" hidden="false" customHeight="false" outlineLevel="0" collapsed="false">
      <c r="A1684" s="53" t="n">
        <v>45946</v>
      </c>
      <c r="B1684" s="54" t="s">
        <v>1236</v>
      </c>
      <c r="C1684" s="54" t="s">
        <v>80</v>
      </c>
      <c r="D1684" s="54" t="n">
        <v>1</v>
      </c>
      <c r="E1684" s="55" t="n">
        <v>9.9</v>
      </c>
      <c r="F1684" s="56" t="n">
        <v>0</v>
      </c>
      <c r="G1684" s="57" t="n">
        <f aca="false">D1684*E1684</f>
        <v>9.9</v>
      </c>
      <c r="H1684" s="57" t="n">
        <f aca="false">G1684*(1-F1684)</f>
        <v>9.9</v>
      </c>
      <c r="I1684" s="1" t="n">
        <f aca="false">MONTH(A1684)</f>
        <v>10</v>
      </c>
      <c r="J1684" s="57" t="n">
        <f aca="false">D1684*INDEX(Справочник!$E$5:$E$16,MATCH(C1684,Справочник!$A$5:$A$16,0))</f>
        <v>4.2</v>
      </c>
      <c r="K1684" s="57" t="n">
        <f aca="false">D1684*INDEX(Справочник!$F$5:$F$16,MATCH(C1684,Справочник!$A$5:$A$16,0))</f>
        <v>0.9</v>
      </c>
    </row>
    <row r="1685" customFormat="false" ht="15" hidden="false" customHeight="false" outlineLevel="0" collapsed="false">
      <c r="A1685" s="53" t="n">
        <v>45946</v>
      </c>
      <c r="B1685" s="54" t="s">
        <v>1236</v>
      </c>
      <c r="C1685" s="54" t="s">
        <v>84</v>
      </c>
      <c r="D1685" s="54" t="n">
        <v>1</v>
      </c>
      <c r="E1685" s="55" t="n">
        <v>10.5</v>
      </c>
      <c r="F1685" s="56" t="n">
        <v>0.1</v>
      </c>
      <c r="G1685" s="57" t="n">
        <f aca="false">D1685*E1685</f>
        <v>10.5</v>
      </c>
      <c r="H1685" s="57" t="n">
        <f aca="false">G1685*(1-F1685)</f>
        <v>9.45</v>
      </c>
      <c r="I1685" s="1" t="n">
        <f aca="false">MONTH(A1685)</f>
        <v>10</v>
      </c>
      <c r="J1685" s="57" t="n">
        <f aca="false">D1685*INDEX(Справочник!$E$5:$E$16,MATCH(C1685,Справочник!$A$5:$A$16,0))</f>
        <v>4.7</v>
      </c>
      <c r="K1685" s="57" t="n">
        <f aca="false">D1685*INDEX(Справочник!$F$5:$F$16,MATCH(C1685,Справочник!$A$5:$A$16,0))</f>
        <v>0.9</v>
      </c>
    </row>
    <row r="1686" customFormat="false" ht="15" hidden="false" customHeight="false" outlineLevel="0" collapsed="false">
      <c r="A1686" s="53" t="n">
        <v>45946</v>
      </c>
      <c r="B1686" s="54" t="s">
        <v>1237</v>
      </c>
      <c r="C1686" s="54" t="s">
        <v>83</v>
      </c>
      <c r="D1686" s="54" t="n">
        <v>2</v>
      </c>
      <c r="E1686" s="55" t="n">
        <v>11.5</v>
      </c>
      <c r="F1686" s="56" t="n">
        <v>0</v>
      </c>
      <c r="G1686" s="57" t="n">
        <f aca="false">D1686*E1686</f>
        <v>23</v>
      </c>
      <c r="H1686" s="57" t="n">
        <f aca="false">G1686*(1-F1686)</f>
        <v>23</v>
      </c>
      <c r="I1686" s="1" t="n">
        <f aca="false">MONTH(A1686)</f>
        <v>10</v>
      </c>
      <c r="J1686" s="57" t="n">
        <f aca="false">D1686*INDEX(Справочник!$E$5:$E$16,MATCH(C1686,Справочник!$A$5:$A$16,0))</f>
        <v>10.2</v>
      </c>
      <c r="K1686" s="57" t="n">
        <f aca="false">D1686*INDEX(Справочник!$F$5:$F$16,MATCH(C1686,Справочник!$A$5:$A$16,0))</f>
        <v>1.8</v>
      </c>
    </row>
    <row r="1687" customFormat="false" ht="15" hidden="false" customHeight="false" outlineLevel="0" collapsed="false">
      <c r="A1687" s="53" t="n">
        <v>45946</v>
      </c>
      <c r="B1687" s="54" t="s">
        <v>1237</v>
      </c>
      <c r="C1687" s="54" t="s">
        <v>80</v>
      </c>
      <c r="D1687" s="54" t="n">
        <v>1</v>
      </c>
      <c r="E1687" s="55" t="n">
        <v>9.9</v>
      </c>
      <c r="F1687" s="56" t="n">
        <v>0.1</v>
      </c>
      <c r="G1687" s="57" t="n">
        <f aca="false">D1687*E1687</f>
        <v>9.9</v>
      </c>
      <c r="H1687" s="57" t="n">
        <f aca="false">G1687*(1-F1687)</f>
        <v>8.91</v>
      </c>
      <c r="I1687" s="1" t="n">
        <f aca="false">MONTH(A1687)</f>
        <v>10</v>
      </c>
      <c r="J1687" s="57" t="n">
        <f aca="false">D1687*INDEX(Справочник!$E$5:$E$16,MATCH(C1687,Справочник!$A$5:$A$16,0))</f>
        <v>4.2</v>
      </c>
      <c r="K1687" s="57" t="n">
        <f aca="false">D1687*INDEX(Справочник!$F$5:$F$16,MATCH(C1687,Справочник!$A$5:$A$16,0))</f>
        <v>0.9</v>
      </c>
    </row>
    <row r="1688" customFormat="false" ht="15" hidden="false" customHeight="false" outlineLevel="0" collapsed="false">
      <c r="A1688" s="53" t="n">
        <v>45946</v>
      </c>
      <c r="B1688" s="54" t="s">
        <v>1237</v>
      </c>
      <c r="C1688" s="54" t="s">
        <v>89</v>
      </c>
      <c r="D1688" s="54" t="n">
        <v>1</v>
      </c>
      <c r="E1688" s="55" t="n">
        <v>24</v>
      </c>
      <c r="F1688" s="56" t="n">
        <v>0.1</v>
      </c>
      <c r="G1688" s="57" t="n">
        <f aca="false">D1688*E1688</f>
        <v>24</v>
      </c>
      <c r="H1688" s="57" t="n">
        <f aca="false">G1688*(1-F1688)</f>
        <v>21.6</v>
      </c>
      <c r="I1688" s="1" t="n">
        <f aca="false">MONTH(A1688)</f>
        <v>10</v>
      </c>
      <c r="J1688" s="57" t="n">
        <f aca="false">D1688*INDEX(Справочник!$E$5:$E$16,MATCH(C1688,Справочник!$A$5:$A$16,0))</f>
        <v>13.5</v>
      </c>
      <c r="K1688" s="57" t="n">
        <f aca="false">D1688*INDEX(Справочник!$F$5:$F$16,MATCH(C1688,Справочник!$A$5:$A$16,0))</f>
        <v>3.8</v>
      </c>
    </row>
    <row r="1689" customFormat="false" ht="15" hidden="false" customHeight="false" outlineLevel="0" collapsed="false">
      <c r="A1689" s="53" t="n">
        <v>45946</v>
      </c>
      <c r="B1689" s="54" t="s">
        <v>1238</v>
      </c>
      <c r="C1689" s="54" t="s">
        <v>81</v>
      </c>
      <c r="D1689" s="54" t="n">
        <v>1</v>
      </c>
      <c r="E1689" s="55" t="n">
        <v>29.9</v>
      </c>
      <c r="F1689" s="56" t="n">
        <v>0</v>
      </c>
      <c r="G1689" s="57" t="n">
        <f aca="false">D1689*E1689</f>
        <v>29.9</v>
      </c>
      <c r="H1689" s="57" t="n">
        <f aca="false">G1689*(1-F1689)</f>
        <v>29.9</v>
      </c>
      <c r="I1689" s="1" t="n">
        <f aca="false">MONTH(A1689)</f>
        <v>10</v>
      </c>
      <c r="J1689" s="57" t="n">
        <f aca="false">D1689*INDEX(Справочник!$E$5:$E$16,MATCH(C1689,Справочник!$A$5:$A$16,0))</f>
        <v>14.8</v>
      </c>
      <c r="K1689" s="57" t="n">
        <f aca="false">D1689*INDEX(Справочник!$F$5:$F$16,MATCH(C1689,Справочник!$A$5:$A$16,0))</f>
        <v>2.4</v>
      </c>
    </row>
    <row r="1690" customFormat="false" ht="15" hidden="false" customHeight="false" outlineLevel="0" collapsed="false">
      <c r="A1690" s="53" t="n">
        <v>45946</v>
      </c>
      <c r="B1690" s="54" t="s">
        <v>1239</v>
      </c>
      <c r="C1690" s="54" t="s">
        <v>82</v>
      </c>
      <c r="D1690" s="54" t="n">
        <v>2</v>
      </c>
      <c r="E1690" s="55" t="n">
        <v>32</v>
      </c>
      <c r="F1690" s="56" t="n">
        <v>0.1</v>
      </c>
      <c r="G1690" s="57" t="n">
        <f aca="false">D1690*E1690</f>
        <v>64</v>
      </c>
      <c r="H1690" s="57" t="n">
        <f aca="false">G1690*(1-F1690)</f>
        <v>57.6</v>
      </c>
      <c r="I1690" s="1" t="n">
        <f aca="false">MONTH(A1690)</f>
        <v>10</v>
      </c>
      <c r="J1690" s="57" t="n">
        <f aca="false">D1690*INDEX(Справочник!$E$5:$E$16,MATCH(C1690,Справочник!$A$5:$A$16,0))</f>
        <v>33</v>
      </c>
      <c r="K1690" s="57" t="n">
        <f aca="false">D1690*INDEX(Справочник!$F$5:$F$16,MATCH(C1690,Справочник!$A$5:$A$16,0))</f>
        <v>4.8</v>
      </c>
    </row>
    <row r="1691" customFormat="false" ht="15" hidden="false" customHeight="false" outlineLevel="0" collapsed="false">
      <c r="A1691" s="53" t="n">
        <v>45946</v>
      </c>
      <c r="B1691" s="54" t="s">
        <v>1239</v>
      </c>
      <c r="C1691" s="54" t="s">
        <v>88</v>
      </c>
      <c r="D1691" s="54" t="n">
        <v>1</v>
      </c>
      <c r="E1691" s="55" t="n">
        <v>39</v>
      </c>
      <c r="F1691" s="56" t="n">
        <v>0.1</v>
      </c>
      <c r="G1691" s="57" t="n">
        <f aca="false">D1691*E1691</f>
        <v>39</v>
      </c>
      <c r="H1691" s="57" t="n">
        <f aca="false">G1691*(1-F1691)</f>
        <v>35.1</v>
      </c>
      <c r="I1691" s="1" t="n">
        <f aca="false">MONTH(A1691)</f>
        <v>10</v>
      </c>
      <c r="J1691" s="57" t="n">
        <f aca="false">D1691*INDEX(Справочник!$E$5:$E$16,MATCH(C1691,Справочник!$A$5:$A$16,0))</f>
        <v>24</v>
      </c>
      <c r="K1691" s="57" t="n">
        <f aca="false">D1691*INDEX(Справочник!$F$5:$F$16,MATCH(C1691,Справочник!$A$5:$A$16,0))</f>
        <v>4.2</v>
      </c>
    </row>
    <row r="1692" customFormat="false" ht="15" hidden="false" customHeight="false" outlineLevel="0" collapsed="false">
      <c r="A1692" s="53" t="n">
        <v>45947</v>
      </c>
      <c r="B1692" s="54" t="s">
        <v>1240</v>
      </c>
      <c r="C1692" s="54" t="s">
        <v>80</v>
      </c>
      <c r="D1692" s="54" t="n">
        <v>2</v>
      </c>
      <c r="E1692" s="55" t="n">
        <v>9.9</v>
      </c>
      <c r="F1692" s="56" t="n">
        <v>0.1</v>
      </c>
      <c r="G1692" s="57" t="n">
        <f aca="false">D1692*E1692</f>
        <v>19.8</v>
      </c>
      <c r="H1692" s="57" t="n">
        <f aca="false">G1692*(1-F1692)</f>
        <v>17.82</v>
      </c>
      <c r="I1692" s="1" t="n">
        <f aca="false">MONTH(A1692)</f>
        <v>10</v>
      </c>
      <c r="J1692" s="57" t="n">
        <f aca="false">D1692*INDEX(Справочник!$E$5:$E$16,MATCH(C1692,Справочник!$A$5:$A$16,0))</f>
        <v>8.4</v>
      </c>
      <c r="K1692" s="57" t="n">
        <f aca="false">D1692*INDEX(Справочник!$F$5:$F$16,MATCH(C1692,Справочник!$A$5:$A$16,0))</f>
        <v>1.8</v>
      </c>
    </row>
    <row r="1693" customFormat="false" ht="15" hidden="false" customHeight="false" outlineLevel="0" collapsed="false">
      <c r="A1693" s="53" t="n">
        <v>45947</v>
      </c>
      <c r="B1693" s="54" t="s">
        <v>1241</v>
      </c>
      <c r="C1693" s="54" t="s">
        <v>85</v>
      </c>
      <c r="D1693" s="54" t="n">
        <v>2</v>
      </c>
      <c r="E1693" s="55" t="n">
        <v>6.9</v>
      </c>
      <c r="F1693" s="56" t="n">
        <v>0.1</v>
      </c>
      <c r="G1693" s="57" t="n">
        <f aca="false">D1693*E1693</f>
        <v>13.8</v>
      </c>
      <c r="H1693" s="57" t="n">
        <f aca="false">G1693*(1-F1693)</f>
        <v>12.42</v>
      </c>
      <c r="I1693" s="1" t="n">
        <f aca="false">MONTH(A1693)</f>
        <v>10</v>
      </c>
      <c r="J1693" s="57" t="n">
        <f aca="false">D1693*INDEX(Справочник!$E$5:$E$16,MATCH(C1693,Справочник!$A$5:$A$16,0))</f>
        <v>4.6</v>
      </c>
      <c r="K1693" s="57" t="n">
        <f aca="false">D1693*INDEX(Справочник!$F$5:$F$16,MATCH(C1693,Справочник!$A$5:$A$16,0))</f>
        <v>1.4</v>
      </c>
    </row>
    <row r="1694" customFormat="false" ht="15" hidden="false" customHeight="false" outlineLevel="0" collapsed="false">
      <c r="A1694" s="53" t="n">
        <v>45947</v>
      </c>
      <c r="B1694" s="54" t="s">
        <v>1242</v>
      </c>
      <c r="C1694" s="54" t="s">
        <v>83</v>
      </c>
      <c r="D1694" s="54" t="n">
        <v>3</v>
      </c>
      <c r="E1694" s="55" t="n">
        <v>11.5</v>
      </c>
      <c r="F1694" s="56" t="n">
        <v>0</v>
      </c>
      <c r="G1694" s="57" t="n">
        <f aca="false">D1694*E1694</f>
        <v>34.5</v>
      </c>
      <c r="H1694" s="57" t="n">
        <f aca="false">G1694*(1-F1694)</f>
        <v>34.5</v>
      </c>
      <c r="I1694" s="1" t="n">
        <f aca="false">MONTH(A1694)</f>
        <v>10</v>
      </c>
      <c r="J1694" s="57" t="n">
        <f aca="false">D1694*INDEX(Справочник!$E$5:$E$16,MATCH(C1694,Справочник!$A$5:$A$16,0))</f>
        <v>15.3</v>
      </c>
      <c r="K1694" s="57" t="n">
        <f aca="false">D1694*INDEX(Справочник!$F$5:$F$16,MATCH(C1694,Справочник!$A$5:$A$16,0))</f>
        <v>2.7</v>
      </c>
    </row>
    <row r="1695" customFormat="false" ht="15" hidden="false" customHeight="false" outlineLevel="0" collapsed="false">
      <c r="A1695" s="53" t="n">
        <v>45947</v>
      </c>
      <c r="B1695" s="54" t="s">
        <v>1243</v>
      </c>
      <c r="C1695" s="54" t="s">
        <v>83</v>
      </c>
      <c r="D1695" s="54" t="n">
        <v>2</v>
      </c>
      <c r="E1695" s="55" t="n">
        <v>11.5</v>
      </c>
      <c r="F1695" s="56" t="n">
        <v>0.1</v>
      </c>
      <c r="G1695" s="57" t="n">
        <f aca="false">D1695*E1695</f>
        <v>23</v>
      </c>
      <c r="H1695" s="57" t="n">
        <f aca="false">G1695*(1-F1695)</f>
        <v>20.7</v>
      </c>
      <c r="I1695" s="1" t="n">
        <f aca="false">MONTH(A1695)</f>
        <v>10</v>
      </c>
      <c r="J1695" s="57" t="n">
        <f aca="false">D1695*INDEX(Справочник!$E$5:$E$16,MATCH(C1695,Справочник!$A$5:$A$16,0))</f>
        <v>10.2</v>
      </c>
      <c r="K1695" s="57" t="n">
        <f aca="false">D1695*INDEX(Справочник!$F$5:$F$16,MATCH(C1695,Справочник!$A$5:$A$16,0))</f>
        <v>1.8</v>
      </c>
    </row>
    <row r="1696" customFormat="false" ht="15" hidden="false" customHeight="false" outlineLevel="0" collapsed="false">
      <c r="A1696" s="53" t="n">
        <v>45947</v>
      </c>
      <c r="B1696" s="54" t="s">
        <v>1244</v>
      </c>
      <c r="C1696" s="54" t="s">
        <v>83</v>
      </c>
      <c r="D1696" s="54" t="n">
        <v>2</v>
      </c>
      <c r="E1696" s="55" t="n">
        <v>11.5</v>
      </c>
      <c r="F1696" s="56" t="n">
        <v>0</v>
      </c>
      <c r="G1696" s="57" t="n">
        <f aca="false">D1696*E1696</f>
        <v>23</v>
      </c>
      <c r="H1696" s="57" t="n">
        <f aca="false">G1696*(1-F1696)</f>
        <v>23</v>
      </c>
      <c r="I1696" s="1" t="n">
        <f aca="false">MONTH(A1696)</f>
        <v>10</v>
      </c>
      <c r="J1696" s="57" t="n">
        <f aca="false">D1696*INDEX(Справочник!$E$5:$E$16,MATCH(C1696,Справочник!$A$5:$A$16,0))</f>
        <v>10.2</v>
      </c>
      <c r="K1696" s="57" t="n">
        <f aca="false">D1696*INDEX(Справочник!$F$5:$F$16,MATCH(C1696,Справочник!$A$5:$A$16,0))</f>
        <v>1.8</v>
      </c>
    </row>
    <row r="1697" customFormat="false" ht="15" hidden="false" customHeight="false" outlineLevel="0" collapsed="false">
      <c r="A1697" s="53" t="n">
        <v>45947</v>
      </c>
      <c r="B1697" s="54" t="s">
        <v>1244</v>
      </c>
      <c r="C1697" s="54" t="s">
        <v>80</v>
      </c>
      <c r="D1697" s="54" t="n">
        <v>2</v>
      </c>
      <c r="E1697" s="55" t="n">
        <v>9.9</v>
      </c>
      <c r="F1697" s="56" t="n">
        <v>0</v>
      </c>
      <c r="G1697" s="57" t="n">
        <f aca="false">D1697*E1697</f>
        <v>19.8</v>
      </c>
      <c r="H1697" s="57" t="n">
        <f aca="false">G1697*(1-F1697)</f>
        <v>19.8</v>
      </c>
      <c r="I1697" s="1" t="n">
        <f aca="false">MONTH(A1697)</f>
        <v>10</v>
      </c>
      <c r="J1697" s="57" t="n">
        <f aca="false">D1697*INDEX(Справочник!$E$5:$E$16,MATCH(C1697,Справочник!$A$5:$A$16,0))</f>
        <v>8.4</v>
      </c>
      <c r="K1697" s="57" t="n">
        <f aca="false">D1697*INDEX(Справочник!$F$5:$F$16,MATCH(C1697,Справочник!$A$5:$A$16,0))</f>
        <v>1.8</v>
      </c>
    </row>
    <row r="1698" customFormat="false" ht="15" hidden="false" customHeight="false" outlineLevel="0" collapsed="false">
      <c r="A1698" s="53" t="n">
        <v>45947</v>
      </c>
      <c r="B1698" s="54" t="s">
        <v>1245</v>
      </c>
      <c r="C1698" s="54" t="s">
        <v>86</v>
      </c>
      <c r="D1698" s="54" t="n">
        <v>3</v>
      </c>
      <c r="E1698" s="55" t="n">
        <v>7.5</v>
      </c>
      <c r="F1698" s="56" t="n">
        <v>0.1</v>
      </c>
      <c r="G1698" s="57" t="n">
        <f aca="false">D1698*E1698</f>
        <v>22.5</v>
      </c>
      <c r="H1698" s="57" t="n">
        <f aca="false">G1698*(1-F1698)</f>
        <v>20.25</v>
      </c>
      <c r="I1698" s="1" t="n">
        <f aca="false">MONTH(A1698)</f>
        <v>10</v>
      </c>
      <c r="J1698" s="57" t="n">
        <f aca="false">D1698*INDEX(Справочник!$E$5:$E$16,MATCH(C1698,Справочник!$A$5:$A$16,0))</f>
        <v>7.8</v>
      </c>
      <c r="K1698" s="57" t="n">
        <f aca="false">D1698*INDEX(Справочник!$F$5:$F$16,MATCH(C1698,Справочник!$A$5:$A$16,0))</f>
        <v>2.1</v>
      </c>
    </row>
    <row r="1699" customFormat="false" ht="15" hidden="false" customHeight="false" outlineLevel="0" collapsed="false">
      <c r="A1699" s="53" t="n">
        <v>45948</v>
      </c>
      <c r="B1699" s="54" t="s">
        <v>1246</v>
      </c>
      <c r="C1699" s="54" t="s">
        <v>90</v>
      </c>
      <c r="D1699" s="54" t="n">
        <v>2</v>
      </c>
      <c r="E1699" s="55" t="n">
        <v>4.5</v>
      </c>
      <c r="F1699" s="56" t="n">
        <v>0.1</v>
      </c>
      <c r="G1699" s="57" t="n">
        <f aca="false">D1699*E1699</f>
        <v>9</v>
      </c>
      <c r="H1699" s="57" t="n">
        <f aca="false">G1699*(1-F1699)</f>
        <v>8.1</v>
      </c>
      <c r="I1699" s="1" t="n">
        <f aca="false">MONTH(A1699)</f>
        <v>10</v>
      </c>
      <c r="J1699" s="57" t="n">
        <f aca="false">D1699*INDEX(Справочник!$E$5:$E$16,MATCH(C1699,Справочник!$A$5:$A$16,0))</f>
        <v>3.2</v>
      </c>
      <c r="K1699" s="57" t="n">
        <f aca="false">D1699*INDEX(Справочник!$F$5:$F$16,MATCH(C1699,Справочник!$A$5:$A$16,0))</f>
        <v>5.8</v>
      </c>
    </row>
    <row r="1700" customFormat="false" ht="15" hidden="false" customHeight="false" outlineLevel="0" collapsed="false">
      <c r="A1700" s="53" t="n">
        <v>45948</v>
      </c>
      <c r="B1700" s="54" t="s">
        <v>1247</v>
      </c>
      <c r="C1700" s="54" t="s">
        <v>80</v>
      </c>
      <c r="D1700" s="54" t="n">
        <v>1</v>
      </c>
      <c r="E1700" s="55" t="n">
        <v>9.9</v>
      </c>
      <c r="F1700" s="56" t="n">
        <v>0</v>
      </c>
      <c r="G1700" s="57" t="n">
        <f aca="false">D1700*E1700</f>
        <v>9.9</v>
      </c>
      <c r="H1700" s="57" t="n">
        <f aca="false">G1700*(1-F1700)</f>
        <v>9.9</v>
      </c>
      <c r="I1700" s="1" t="n">
        <f aca="false">MONTH(A1700)</f>
        <v>10</v>
      </c>
      <c r="J1700" s="57" t="n">
        <f aca="false">D1700*INDEX(Справочник!$E$5:$E$16,MATCH(C1700,Справочник!$A$5:$A$16,0))</f>
        <v>4.2</v>
      </c>
      <c r="K1700" s="57" t="n">
        <f aca="false">D1700*INDEX(Справочник!$F$5:$F$16,MATCH(C1700,Справочник!$A$5:$A$16,0))</f>
        <v>0.9</v>
      </c>
    </row>
    <row r="1701" customFormat="false" ht="15" hidden="false" customHeight="false" outlineLevel="0" collapsed="false">
      <c r="A1701" s="53" t="n">
        <v>45948</v>
      </c>
      <c r="B1701" s="54" t="s">
        <v>1248</v>
      </c>
      <c r="C1701" s="54" t="s">
        <v>84</v>
      </c>
      <c r="D1701" s="54" t="n">
        <v>1</v>
      </c>
      <c r="E1701" s="55" t="n">
        <v>10.5</v>
      </c>
      <c r="F1701" s="56" t="n">
        <v>0</v>
      </c>
      <c r="G1701" s="57" t="n">
        <f aca="false">D1701*E1701</f>
        <v>10.5</v>
      </c>
      <c r="H1701" s="57" t="n">
        <f aca="false">G1701*(1-F1701)</f>
        <v>10.5</v>
      </c>
      <c r="I1701" s="1" t="n">
        <f aca="false">MONTH(A1701)</f>
        <v>10</v>
      </c>
      <c r="J1701" s="57" t="n">
        <f aca="false">D1701*INDEX(Справочник!$E$5:$E$16,MATCH(C1701,Справочник!$A$5:$A$16,0))</f>
        <v>4.7</v>
      </c>
      <c r="K1701" s="57" t="n">
        <f aca="false">D1701*INDEX(Справочник!$F$5:$F$16,MATCH(C1701,Справочник!$A$5:$A$16,0))</f>
        <v>0.9</v>
      </c>
    </row>
    <row r="1702" customFormat="false" ht="15" hidden="false" customHeight="false" outlineLevel="0" collapsed="false">
      <c r="A1702" s="53" t="n">
        <v>45948</v>
      </c>
      <c r="B1702" s="54" t="s">
        <v>1248</v>
      </c>
      <c r="C1702" s="54" t="s">
        <v>82</v>
      </c>
      <c r="D1702" s="54" t="n">
        <v>2</v>
      </c>
      <c r="E1702" s="55" t="n">
        <v>32</v>
      </c>
      <c r="F1702" s="56" t="n">
        <v>0</v>
      </c>
      <c r="G1702" s="57" t="n">
        <f aca="false">D1702*E1702</f>
        <v>64</v>
      </c>
      <c r="H1702" s="57" t="n">
        <f aca="false">G1702*(1-F1702)</f>
        <v>64</v>
      </c>
      <c r="I1702" s="1" t="n">
        <f aca="false">MONTH(A1702)</f>
        <v>10</v>
      </c>
      <c r="J1702" s="57" t="n">
        <f aca="false">D1702*INDEX(Справочник!$E$5:$E$16,MATCH(C1702,Справочник!$A$5:$A$16,0))</f>
        <v>33</v>
      </c>
      <c r="K1702" s="57" t="n">
        <f aca="false">D1702*INDEX(Справочник!$F$5:$F$16,MATCH(C1702,Справочник!$A$5:$A$16,0))</f>
        <v>4.8</v>
      </c>
    </row>
    <row r="1703" customFormat="false" ht="15" hidden="false" customHeight="false" outlineLevel="0" collapsed="false">
      <c r="A1703" s="53" t="n">
        <v>45949</v>
      </c>
      <c r="B1703" s="54" t="s">
        <v>1249</v>
      </c>
      <c r="C1703" s="54" t="s">
        <v>87</v>
      </c>
      <c r="D1703" s="54" t="n">
        <v>2</v>
      </c>
      <c r="E1703" s="55" t="n">
        <v>5.9</v>
      </c>
      <c r="F1703" s="56" t="n">
        <v>0</v>
      </c>
      <c r="G1703" s="57" t="n">
        <f aca="false">D1703*E1703</f>
        <v>11.8</v>
      </c>
      <c r="H1703" s="57" t="n">
        <f aca="false">G1703*(1-F1703)</f>
        <v>11.8</v>
      </c>
      <c r="I1703" s="1" t="n">
        <f aca="false">MONTH(A1703)</f>
        <v>10</v>
      </c>
      <c r="J1703" s="57" t="n">
        <f aca="false">D1703*INDEX(Справочник!$E$5:$E$16,MATCH(C1703,Справочник!$A$5:$A$16,0))</f>
        <v>3.8</v>
      </c>
      <c r="K1703" s="57" t="n">
        <f aca="false">D1703*INDEX(Справочник!$F$5:$F$16,MATCH(C1703,Справочник!$A$5:$A$16,0))</f>
        <v>1.4</v>
      </c>
    </row>
    <row r="1704" customFormat="false" ht="15" hidden="false" customHeight="false" outlineLevel="0" collapsed="false">
      <c r="A1704" s="53" t="n">
        <v>45949</v>
      </c>
      <c r="B1704" s="54" t="s">
        <v>1250</v>
      </c>
      <c r="C1704" s="54" t="s">
        <v>84</v>
      </c>
      <c r="D1704" s="54" t="n">
        <v>2</v>
      </c>
      <c r="E1704" s="55" t="n">
        <v>10.5</v>
      </c>
      <c r="F1704" s="56" t="n">
        <v>0</v>
      </c>
      <c r="G1704" s="57" t="n">
        <f aca="false">D1704*E1704</f>
        <v>21</v>
      </c>
      <c r="H1704" s="57" t="n">
        <f aca="false">G1704*(1-F1704)</f>
        <v>21</v>
      </c>
      <c r="I1704" s="1" t="n">
        <f aca="false">MONTH(A1704)</f>
        <v>10</v>
      </c>
      <c r="J1704" s="57" t="n">
        <f aca="false">D1704*INDEX(Справочник!$E$5:$E$16,MATCH(C1704,Справочник!$A$5:$A$16,0))</f>
        <v>9.4</v>
      </c>
      <c r="K1704" s="57" t="n">
        <f aca="false">D1704*INDEX(Справочник!$F$5:$F$16,MATCH(C1704,Справочник!$A$5:$A$16,0))</f>
        <v>1.8</v>
      </c>
    </row>
    <row r="1705" customFormat="false" ht="15" hidden="false" customHeight="false" outlineLevel="0" collapsed="false">
      <c r="A1705" s="53" t="n">
        <v>45949</v>
      </c>
      <c r="B1705" s="54" t="s">
        <v>1251</v>
      </c>
      <c r="C1705" s="54" t="s">
        <v>80</v>
      </c>
      <c r="D1705" s="54" t="n">
        <v>2</v>
      </c>
      <c r="E1705" s="55" t="n">
        <v>9.9</v>
      </c>
      <c r="F1705" s="56" t="n">
        <v>0</v>
      </c>
      <c r="G1705" s="57" t="n">
        <f aca="false">D1705*E1705</f>
        <v>19.8</v>
      </c>
      <c r="H1705" s="57" t="n">
        <f aca="false">G1705*(1-F1705)</f>
        <v>19.8</v>
      </c>
      <c r="I1705" s="1" t="n">
        <f aca="false">MONTH(A1705)</f>
        <v>10</v>
      </c>
      <c r="J1705" s="57" t="n">
        <f aca="false">D1705*INDEX(Справочник!$E$5:$E$16,MATCH(C1705,Справочник!$A$5:$A$16,0))</f>
        <v>8.4</v>
      </c>
      <c r="K1705" s="57" t="n">
        <f aca="false">D1705*INDEX(Справочник!$F$5:$F$16,MATCH(C1705,Справочник!$A$5:$A$16,0))</f>
        <v>1.8</v>
      </c>
    </row>
    <row r="1706" customFormat="false" ht="15" hidden="false" customHeight="false" outlineLevel="0" collapsed="false">
      <c r="A1706" s="53" t="n">
        <v>45949</v>
      </c>
      <c r="B1706" s="54" t="s">
        <v>1251</v>
      </c>
      <c r="C1706" s="54" t="s">
        <v>85</v>
      </c>
      <c r="D1706" s="54" t="n">
        <v>1</v>
      </c>
      <c r="E1706" s="55" t="n">
        <v>6.9</v>
      </c>
      <c r="F1706" s="56" t="n">
        <v>0</v>
      </c>
      <c r="G1706" s="57" t="n">
        <f aca="false">D1706*E1706</f>
        <v>6.9</v>
      </c>
      <c r="H1706" s="57" t="n">
        <f aca="false">G1706*(1-F1706)</f>
        <v>6.9</v>
      </c>
      <c r="I1706" s="1" t="n">
        <f aca="false">MONTH(A1706)</f>
        <v>10</v>
      </c>
      <c r="J1706" s="57" t="n">
        <f aca="false">D1706*INDEX(Справочник!$E$5:$E$16,MATCH(C1706,Справочник!$A$5:$A$16,0))</f>
        <v>2.3</v>
      </c>
      <c r="K1706" s="57" t="n">
        <f aca="false">D1706*INDEX(Справочник!$F$5:$F$16,MATCH(C1706,Справочник!$A$5:$A$16,0))</f>
        <v>0.7</v>
      </c>
    </row>
    <row r="1707" customFormat="false" ht="15" hidden="false" customHeight="false" outlineLevel="0" collapsed="false">
      <c r="A1707" s="53" t="n">
        <v>45949</v>
      </c>
      <c r="B1707" s="54" t="s">
        <v>1252</v>
      </c>
      <c r="C1707" s="54" t="s">
        <v>89</v>
      </c>
      <c r="D1707" s="54" t="n">
        <v>1</v>
      </c>
      <c r="E1707" s="55" t="n">
        <v>24</v>
      </c>
      <c r="F1707" s="56" t="n">
        <v>0.1</v>
      </c>
      <c r="G1707" s="57" t="n">
        <f aca="false">D1707*E1707</f>
        <v>24</v>
      </c>
      <c r="H1707" s="57" t="n">
        <f aca="false">G1707*(1-F1707)</f>
        <v>21.6</v>
      </c>
      <c r="I1707" s="1" t="n">
        <f aca="false">MONTH(A1707)</f>
        <v>10</v>
      </c>
      <c r="J1707" s="57" t="n">
        <f aca="false">D1707*INDEX(Справочник!$E$5:$E$16,MATCH(C1707,Справочник!$A$5:$A$16,0))</f>
        <v>13.5</v>
      </c>
      <c r="K1707" s="57" t="n">
        <f aca="false">D1707*INDEX(Справочник!$F$5:$F$16,MATCH(C1707,Справочник!$A$5:$A$16,0))</f>
        <v>3.8</v>
      </c>
    </row>
    <row r="1708" customFormat="false" ht="15" hidden="false" customHeight="false" outlineLevel="0" collapsed="false">
      <c r="A1708" s="53" t="n">
        <v>45949</v>
      </c>
      <c r="B1708" s="54" t="s">
        <v>1253</v>
      </c>
      <c r="C1708" s="54" t="s">
        <v>84</v>
      </c>
      <c r="D1708" s="54" t="n">
        <v>1</v>
      </c>
      <c r="E1708" s="55" t="n">
        <v>10.5</v>
      </c>
      <c r="F1708" s="56" t="n">
        <v>0.1</v>
      </c>
      <c r="G1708" s="57" t="n">
        <f aca="false">D1708*E1708</f>
        <v>10.5</v>
      </c>
      <c r="H1708" s="57" t="n">
        <f aca="false">G1708*(1-F1708)</f>
        <v>9.45</v>
      </c>
      <c r="I1708" s="1" t="n">
        <f aca="false">MONTH(A1708)</f>
        <v>10</v>
      </c>
      <c r="J1708" s="57" t="n">
        <f aca="false">D1708*INDEX(Справочник!$E$5:$E$16,MATCH(C1708,Справочник!$A$5:$A$16,0))</f>
        <v>4.7</v>
      </c>
      <c r="K1708" s="57" t="n">
        <f aca="false">D1708*INDEX(Справочник!$F$5:$F$16,MATCH(C1708,Справочник!$A$5:$A$16,0))</f>
        <v>0.9</v>
      </c>
    </row>
    <row r="1709" customFormat="false" ht="15" hidden="false" customHeight="false" outlineLevel="0" collapsed="false">
      <c r="A1709" s="53" t="n">
        <v>45949</v>
      </c>
      <c r="B1709" s="54" t="s">
        <v>1254</v>
      </c>
      <c r="C1709" s="54" t="s">
        <v>84</v>
      </c>
      <c r="D1709" s="54" t="n">
        <v>2</v>
      </c>
      <c r="E1709" s="55" t="n">
        <v>10.5</v>
      </c>
      <c r="F1709" s="56" t="n">
        <v>0</v>
      </c>
      <c r="G1709" s="57" t="n">
        <f aca="false">D1709*E1709</f>
        <v>21</v>
      </c>
      <c r="H1709" s="57" t="n">
        <f aca="false">G1709*(1-F1709)</f>
        <v>21</v>
      </c>
      <c r="I1709" s="1" t="n">
        <f aca="false">MONTH(A1709)</f>
        <v>10</v>
      </c>
      <c r="J1709" s="57" t="n">
        <f aca="false">D1709*INDEX(Справочник!$E$5:$E$16,MATCH(C1709,Справочник!$A$5:$A$16,0))</f>
        <v>9.4</v>
      </c>
      <c r="K1709" s="57" t="n">
        <f aca="false">D1709*INDEX(Справочник!$F$5:$F$16,MATCH(C1709,Справочник!$A$5:$A$16,0))</f>
        <v>1.8</v>
      </c>
    </row>
    <row r="1710" customFormat="false" ht="15" hidden="false" customHeight="false" outlineLevel="0" collapsed="false">
      <c r="A1710" s="53" t="n">
        <v>45949</v>
      </c>
      <c r="B1710" s="54" t="s">
        <v>1255</v>
      </c>
      <c r="C1710" s="54" t="s">
        <v>84</v>
      </c>
      <c r="D1710" s="54" t="n">
        <v>1</v>
      </c>
      <c r="E1710" s="55" t="n">
        <v>10.5</v>
      </c>
      <c r="F1710" s="56" t="n">
        <v>0</v>
      </c>
      <c r="G1710" s="57" t="n">
        <f aca="false">D1710*E1710</f>
        <v>10.5</v>
      </c>
      <c r="H1710" s="57" t="n">
        <f aca="false">G1710*(1-F1710)</f>
        <v>10.5</v>
      </c>
      <c r="I1710" s="1" t="n">
        <f aca="false">MONTH(A1710)</f>
        <v>10</v>
      </c>
      <c r="J1710" s="57" t="n">
        <f aca="false">D1710*INDEX(Справочник!$E$5:$E$16,MATCH(C1710,Справочник!$A$5:$A$16,0))</f>
        <v>4.7</v>
      </c>
      <c r="K1710" s="57" t="n">
        <f aca="false">D1710*INDEX(Справочник!$F$5:$F$16,MATCH(C1710,Справочник!$A$5:$A$16,0))</f>
        <v>0.9</v>
      </c>
    </row>
    <row r="1711" customFormat="false" ht="15" hidden="false" customHeight="false" outlineLevel="0" collapsed="false">
      <c r="A1711" s="53" t="n">
        <v>45950</v>
      </c>
      <c r="B1711" s="54" t="s">
        <v>1256</v>
      </c>
      <c r="C1711" s="54" t="s">
        <v>82</v>
      </c>
      <c r="D1711" s="54" t="n">
        <v>1</v>
      </c>
      <c r="E1711" s="55" t="n">
        <v>32</v>
      </c>
      <c r="F1711" s="56" t="n">
        <v>0</v>
      </c>
      <c r="G1711" s="57" t="n">
        <f aca="false">D1711*E1711</f>
        <v>32</v>
      </c>
      <c r="H1711" s="57" t="n">
        <f aca="false">G1711*(1-F1711)</f>
        <v>32</v>
      </c>
      <c r="I1711" s="1" t="n">
        <f aca="false">MONTH(A1711)</f>
        <v>10</v>
      </c>
      <c r="J1711" s="57" t="n">
        <f aca="false">D1711*INDEX(Справочник!$E$5:$E$16,MATCH(C1711,Справочник!$A$5:$A$16,0))</f>
        <v>16.5</v>
      </c>
      <c r="K1711" s="57" t="n">
        <f aca="false">D1711*INDEX(Справочник!$F$5:$F$16,MATCH(C1711,Справочник!$A$5:$A$16,0))</f>
        <v>2.4</v>
      </c>
    </row>
    <row r="1712" customFormat="false" ht="15" hidden="false" customHeight="false" outlineLevel="0" collapsed="false">
      <c r="A1712" s="53" t="n">
        <v>45950</v>
      </c>
      <c r="B1712" s="54" t="s">
        <v>1257</v>
      </c>
      <c r="C1712" s="54" t="s">
        <v>85</v>
      </c>
      <c r="D1712" s="54" t="n">
        <v>2</v>
      </c>
      <c r="E1712" s="55" t="n">
        <v>6.9</v>
      </c>
      <c r="F1712" s="56" t="n">
        <v>0</v>
      </c>
      <c r="G1712" s="57" t="n">
        <f aca="false">D1712*E1712</f>
        <v>13.8</v>
      </c>
      <c r="H1712" s="57" t="n">
        <f aca="false">G1712*(1-F1712)</f>
        <v>13.8</v>
      </c>
      <c r="I1712" s="1" t="n">
        <f aca="false">MONTH(A1712)</f>
        <v>10</v>
      </c>
      <c r="J1712" s="57" t="n">
        <f aca="false">D1712*INDEX(Справочник!$E$5:$E$16,MATCH(C1712,Справочник!$A$5:$A$16,0))</f>
        <v>4.6</v>
      </c>
      <c r="K1712" s="57" t="n">
        <f aca="false">D1712*INDEX(Справочник!$F$5:$F$16,MATCH(C1712,Справочник!$A$5:$A$16,0))</f>
        <v>1.4</v>
      </c>
    </row>
    <row r="1713" customFormat="false" ht="15" hidden="false" customHeight="false" outlineLevel="0" collapsed="false">
      <c r="A1713" s="53" t="n">
        <v>45950</v>
      </c>
      <c r="B1713" s="54" t="s">
        <v>1258</v>
      </c>
      <c r="C1713" s="54" t="s">
        <v>84</v>
      </c>
      <c r="D1713" s="54" t="n">
        <v>1</v>
      </c>
      <c r="E1713" s="55" t="n">
        <v>10.5</v>
      </c>
      <c r="F1713" s="56" t="n">
        <v>0.1</v>
      </c>
      <c r="G1713" s="57" t="n">
        <f aca="false">D1713*E1713</f>
        <v>10.5</v>
      </c>
      <c r="H1713" s="57" t="n">
        <f aca="false">G1713*(1-F1713)</f>
        <v>9.45</v>
      </c>
      <c r="I1713" s="1" t="n">
        <f aca="false">MONTH(A1713)</f>
        <v>10</v>
      </c>
      <c r="J1713" s="57" t="n">
        <f aca="false">D1713*INDEX(Справочник!$E$5:$E$16,MATCH(C1713,Справочник!$A$5:$A$16,0))</f>
        <v>4.7</v>
      </c>
      <c r="K1713" s="57" t="n">
        <f aca="false">D1713*INDEX(Справочник!$F$5:$F$16,MATCH(C1713,Справочник!$A$5:$A$16,0))</f>
        <v>0.9</v>
      </c>
    </row>
    <row r="1714" customFormat="false" ht="15" hidden="false" customHeight="false" outlineLevel="0" collapsed="false">
      <c r="A1714" s="53" t="n">
        <v>45950</v>
      </c>
      <c r="B1714" s="54" t="s">
        <v>1258</v>
      </c>
      <c r="C1714" s="54" t="s">
        <v>80</v>
      </c>
      <c r="D1714" s="54" t="n">
        <v>1</v>
      </c>
      <c r="E1714" s="55" t="n">
        <v>9.9</v>
      </c>
      <c r="F1714" s="56" t="n">
        <v>0.1</v>
      </c>
      <c r="G1714" s="57" t="n">
        <f aca="false">D1714*E1714</f>
        <v>9.9</v>
      </c>
      <c r="H1714" s="57" t="n">
        <f aca="false">G1714*(1-F1714)</f>
        <v>8.91</v>
      </c>
      <c r="I1714" s="1" t="n">
        <f aca="false">MONTH(A1714)</f>
        <v>10</v>
      </c>
      <c r="J1714" s="57" t="n">
        <f aca="false">D1714*INDEX(Справочник!$E$5:$E$16,MATCH(C1714,Справочник!$A$5:$A$16,0))</f>
        <v>4.2</v>
      </c>
      <c r="K1714" s="57" t="n">
        <f aca="false">D1714*INDEX(Справочник!$F$5:$F$16,MATCH(C1714,Справочник!$A$5:$A$16,0))</f>
        <v>0.9</v>
      </c>
    </row>
    <row r="1715" customFormat="false" ht="15" hidden="false" customHeight="false" outlineLevel="0" collapsed="false">
      <c r="A1715" s="53" t="n">
        <v>45950</v>
      </c>
      <c r="B1715" s="54" t="s">
        <v>1259</v>
      </c>
      <c r="C1715" s="54" t="s">
        <v>83</v>
      </c>
      <c r="D1715" s="54" t="n">
        <v>1</v>
      </c>
      <c r="E1715" s="55" t="n">
        <v>11.5</v>
      </c>
      <c r="F1715" s="56" t="n">
        <v>0</v>
      </c>
      <c r="G1715" s="57" t="n">
        <f aca="false">D1715*E1715</f>
        <v>11.5</v>
      </c>
      <c r="H1715" s="57" t="n">
        <f aca="false">G1715*(1-F1715)</f>
        <v>11.5</v>
      </c>
      <c r="I1715" s="1" t="n">
        <f aca="false">MONTH(A1715)</f>
        <v>10</v>
      </c>
      <c r="J1715" s="57" t="n">
        <f aca="false">D1715*INDEX(Справочник!$E$5:$E$16,MATCH(C1715,Справочник!$A$5:$A$16,0))</f>
        <v>5.1</v>
      </c>
      <c r="K1715" s="57" t="n">
        <f aca="false">D1715*INDEX(Справочник!$F$5:$F$16,MATCH(C1715,Справочник!$A$5:$A$16,0))</f>
        <v>0.9</v>
      </c>
    </row>
    <row r="1716" customFormat="false" ht="15" hidden="false" customHeight="false" outlineLevel="0" collapsed="false">
      <c r="A1716" s="53" t="n">
        <v>45950</v>
      </c>
      <c r="B1716" s="54" t="s">
        <v>1260</v>
      </c>
      <c r="C1716" s="54" t="s">
        <v>87</v>
      </c>
      <c r="D1716" s="54" t="n">
        <v>2</v>
      </c>
      <c r="E1716" s="55" t="n">
        <v>5.9</v>
      </c>
      <c r="F1716" s="56" t="n">
        <v>0</v>
      </c>
      <c r="G1716" s="57" t="n">
        <f aca="false">D1716*E1716</f>
        <v>11.8</v>
      </c>
      <c r="H1716" s="57" t="n">
        <f aca="false">G1716*(1-F1716)</f>
        <v>11.8</v>
      </c>
      <c r="I1716" s="1" t="n">
        <f aca="false">MONTH(A1716)</f>
        <v>10</v>
      </c>
      <c r="J1716" s="57" t="n">
        <f aca="false">D1716*INDEX(Справочник!$E$5:$E$16,MATCH(C1716,Справочник!$A$5:$A$16,0))</f>
        <v>3.8</v>
      </c>
      <c r="K1716" s="57" t="n">
        <f aca="false">D1716*INDEX(Справочник!$F$5:$F$16,MATCH(C1716,Справочник!$A$5:$A$16,0))</f>
        <v>1.4</v>
      </c>
    </row>
    <row r="1717" customFormat="false" ht="15" hidden="false" customHeight="false" outlineLevel="0" collapsed="false">
      <c r="A1717" s="53" t="n">
        <v>45950</v>
      </c>
      <c r="B1717" s="54" t="s">
        <v>1260</v>
      </c>
      <c r="C1717" s="54" t="s">
        <v>91</v>
      </c>
      <c r="D1717" s="54" t="n">
        <v>1</v>
      </c>
      <c r="E1717" s="55" t="n">
        <v>28</v>
      </c>
      <c r="F1717" s="56" t="n">
        <v>0.2</v>
      </c>
      <c r="G1717" s="57" t="n">
        <f aca="false">D1717*E1717</f>
        <v>28</v>
      </c>
      <c r="H1717" s="57" t="n">
        <f aca="false">G1717*(1-F1717)</f>
        <v>22.4</v>
      </c>
      <c r="I1717" s="1" t="n">
        <f aca="false">MONTH(A1717)</f>
        <v>10</v>
      </c>
      <c r="J1717" s="57" t="n">
        <f aca="false">D1717*INDEX(Справочник!$E$5:$E$16,MATCH(C1717,Справочник!$A$5:$A$16,0))</f>
        <v>17.4</v>
      </c>
      <c r="K1717" s="57" t="n">
        <f aca="false">D1717*INDEX(Справочник!$F$5:$F$16,MATCH(C1717,Справочник!$A$5:$A$16,0))</f>
        <v>7.9</v>
      </c>
    </row>
    <row r="1718" customFormat="false" ht="15" hidden="false" customHeight="false" outlineLevel="0" collapsed="false">
      <c r="A1718" s="53" t="n">
        <v>45951</v>
      </c>
      <c r="B1718" s="54" t="s">
        <v>1261</v>
      </c>
      <c r="C1718" s="54" t="s">
        <v>81</v>
      </c>
      <c r="D1718" s="54" t="n">
        <v>1</v>
      </c>
      <c r="E1718" s="55" t="n">
        <v>29.9</v>
      </c>
      <c r="F1718" s="56" t="n">
        <v>0</v>
      </c>
      <c r="G1718" s="57" t="n">
        <f aca="false">D1718*E1718</f>
        <v>29.9</v>
      </c>
      <c r="H1718" s="57" t="n">
        <f aca="false">G1718*(1-F1718)</f>
        <v>29.9</v>
      </c>
      <c r="I1718" s="1" t="n">
        <f aca="false">MONTH(A1718)</f>
        <v>10</v>
      </c>
      <c r="J1718" s="57" t="n">
        <f aca="false">D1718*INDEX(Справочник!$E$5:$E$16,MATCH(C1718,Справочник!$A$5:$A$16,0))</f>
        <v>14.8</v>
      </c>
      <c r="K1718" s="57" t="n">
        <f aca="false">D1718*INDEX(Справочник!$F$5:$F$16,MATCH(C1718,Справочник!$A$5:$A$16,0))</f>
        <v>2.4</v>
      </c>
    </row>
    <row r="1719" customFormat="false" ht="15" hidden="false" customHeight="false" outlineLevel="0" collapsed="false">
      <c r="A1719" s="53" t="n">
        <v>45951</v>
      </c>
      <c r="B1719" s="54" t="s">
        <v>1262</v>
      </c>
      <c r="C1719" s="54" t="s">
        <v>85</v>
      </c>
      <c r="D1719" s="54" t="n">
        <v>3</v>
      </c>
      <c r="E1719" s="55" t="n">
        <v>6.9</v>
      </c>
      <c r="F1719" s="56" t="n">
        <v>0</v>
      </c>
      <c r="G1719" s="57" t="n">
        <f aca="false">D1719*E1719</f>
        <v>20.7</v>
      </c>
      <c r="H1719" s="57" t="n">
        <f aca="false">G1719*(1-F1719)</f>
        <v>20.7</v>
      </c>
      <c r="I1719" s="1" t="n">
        <f aca="false">MONTH(A1719)</f>
        <v>10</v>
      </c>
      <c r="J1719" s="57" t="n">
        <f aca="false">D1719*INDEX(Справочник!$E$5:$E$16,MATCH(C1719,Справочник!$A$5:$A$16,0))</f>
        <v>6.9</v>
      </c>
      <c r="K1719" s="57" t="n">
        <f aca="false">D1719*INDEX(Справочник!$F$5:$F$16,MATCH(C1719,Справочник!$A$5:$A$16,0))</f>
        <v>2.1</v>
      </c>
    </row>
    <row r="1720" customFormat="false" ht="15" hidden="false" customHeight="false" outlineLevel="0" collapsed="false">
      <c r="A1720" s="53" t="n">
        <v>45951</v>
      </c>
      <c r="B1720" s="54" t="s">
        <v>1262</v>
      </c>
      <c r="C1720" s="54" t="s">
        <v>91</v>
      </c>
      <c r="D1720" s="54" t="n">
        <v>1</v>
      </c>
      <c r="E1720" s="55" t="n">
        <v>28</v>
      </c>
      <c r="F1720" s="56" t="n">
        <v>0.2</v>
      </c>
      <c r="G1720" s="57" t="n">
        <f aca="false">D1720*E1720</f>
        <v>28</v>
      </c>
      <c r="H1720" s="57" t="n">
        <f aca="false">G1720*(1-F1720)</f>
        <v>22.4</v>
      </c>
      <c r="I1720" s="1" t="n">
        <f aca="false">MONTH(A1720)</f>
        <v>10</v>
      </c>
      <c r="J1720" s="57" t="n">
        <f aca="false">D1720*INDEX(Справочник!$E$5:$E$16,MATCH(C1720,Справочник!$A$5:$A$16,0))</f>
        <v>17.4</v>
      </c>
      <c r="K1720" s="57" t="n">
        <f aca="false">D1720*INDEX(Справочник!$F$5:$F$16,MATCH(C1720,Справочник!$A$5:$A$16,0))</f>
        <v>7.9</v>
      </c>
    </row>
    <row r="1721" customFormat="false" ht="15" hidden="false" customHeight="false" outlineLevel="0" collapsed="false">
      <c r="A1721" s="53" t="n">
        <v>45951</v>
      </c>
      <c r="B1721" s="54" t="s">
        <v>1263</v>
      </c>
      <c r="C1721" s="54" t="s">
        <v>85</v>
      </c>
      <c r="D1721" s="54" t="n">
        <v>1</v>
      </c>
      <c r="E1721" s="55" t="n">
        <v>6.9</v>
      </c>
      <c r="F1721" s="56" t="n">
        <v>0.1</v>
      </c>
      <c r="G1721" s="57" t="n">
        <f aca="false">D1721*E1721</f>
        <v>6.9</v>
      </c>
      <c r="H1721" s="57" t="n">
        <f aca="false">G1721*(1-F1721)</f>
        <v>6.21</v>
      </c>
      <c r="I1721" s="1" t="n">
        <f aca="false">MONTH(A1721)</f>
        <v>10</v>
      </c>
      <c r="J1721" s="57" t="n">
        <f aca="false">D1721*INDEX(Справочник!$E$5:$E$16,MATCH(C1721,Справочник!$A$5:$A$16,0))</f>
        <v>2.3</v>
      </c>
      <c r="K1721" s="57" t="n">
        <f aca="false">D1721*INDEX(Справочник!$F$5:$F$16,MATCH(C1721,Справочник!$A$5:$A$16,0))</f>
        <v>0.7</v>
      </c>
    </row>
    <row r="1722" customFormat="false" ht="15" hidden="false" customHeight="false" outlineLevel="0" collapsed="false">
      <c r="A1722" s="53" t="n">
        <v>45951</v>
      </c>
      <c r="B1722" s="54" t="s">
        <v>1264</v>
      </c>
      <c r="C1722" s="54" t="s">
        <v>85</v>
      </c>
      <c r="D1722" s="54" t="n">
        <v>1</v>
      </c>
      <c r="E1722" s="55" t="n">
        <v>6.9</v>
      </c>
      <c r="F1722" s="56" t="n">
        <v>0</v>
      </c>
      <c r="G1722" s="57" t="n">
        <f aca="false">D1722*E1722</f>
        <v>6.9</v>
      </c>
      <c r="H1722" s="57" t="n">
        <f aca="false">G1722*(1-F1722)</f>
        <v>6.9</v>
      </c>
      <c r="I1722" s="1" t="n">
        <f aca="false">MONTH(A1722)</f>
        <v>10</v>
      </c>
      <c r="J1722" s="57" t="n">
        <f aca="false">D1722*INDEX(Справочник!$E$5:$E$16,MATCH(C1722,Справочник!$A$5:$A$16,0))</f>
        <v>2.3</v>
      </c>
      <c r="K1722" s="57" t="n">
        <f aca="false">D1722*INDEX(Справочник!$F$5:$F$16,MATCH(C1722,Справочник!$A$5:$A$16,0))</f>
        <v>0.7</v>
      </c>
    </row>
    <row r="1723" customFormat="false" ht="15" hidden="false" customHeight="false" outlineLevel="0" collapsed="false">
      <c r="A1723" s="53" t="n">
        <v>45951</v>
      </c>
      <c r="B1723" s="54" t="s">
        <v>1264</v>
      </c>
      <c r="C1723" s="54" t="s">
        <v>83</v>
      </c>
      <c r="D1723" s="54" t="n">
        <v>1</v>
      </c>
      <c r="E1723" s="55" t="n">
        <v>11.5</v>
      </c>
      <c r="F1723" s="56" t="n">
        <v>0</v>
      </c>
      <c r="G1723" s="57" t="n">
        <f aca="false">D1723*E1723</f>
        <v>11.5</v>
      </c>
      <c r="H1723" s="57" t="n">
        <f aca="false">G1723*(1-F1723)</f>
        <v>11.5</v>
      </c>
      <c r="I1723" s="1" t="n">
        <f aca="false">MONTH(A1723)</f>
        <v>10</v>
      </c>
      <c r="J1723" s="57" t="n">
        <f aca="false">D1723*INDEX(Справочник!$E$5:$E$16,MATCH(C1723,Справочник!$A$5:$A$16,0))</f>
        <v>5.1</v>
      </c>
      <c r="K1723" s="57" t="n">
        <f aca="false">D1723*INDEX(Справочник!$F$5:$F$16,MATCH(C1723,Справочник!$A$5:$A$16,0))</f>
        <v>0.9</v>
      </c>
    </row>
    <row r="1724" customFormat="false" ht="15" hidden="false" customHeight="false" outlineLevel="0" collapsed="false">
      <c r="A1724" s="53" t="n">
        <v>45951</v>
      </c>
      <c r="B1724" s="54" t="s">
        <v>1264</v>
      </c>
      <c r="C1724" s="54" t="s">
        <v>89</v>
      </c>
      <c r="D1724" s="54" t="n">
        <v>1</v>
      </c>
      <c r="E1724" s="55" t="n">
        <v>24</v>
      </c>
      <c r="F1724" s="56" t="n">
        <v>0.1</v>
      </c>
      <c r="G1724" s="57" t="n">
        <f aca="false">D1724*E1724</f>
        <v>24</v>
      </c>
      <c r="H1724" s="57" t="n">
        <f aca="false">G1724*(1-F1724)</f>
        <v>21.6</v>
      </c>
      <c r="I1724" s="1" t="n">
        <f aca="false">MONTH(A1724)</f>
        <v>10</v>
      </c>
      <c r="J1724" s="57" t="n">
        <f aca="false">D1724*INDEX(Справочник!$E$5:$E$16,MATCH(C1724,Справочник!$A$5:$A$16,0))</f>
        <v>13.5</v>
      </c>
      <c r="K1724" s="57" t="n">
        <f aca="false">D1724*INDEX(Справочник!$F$5:$F$16,MATCH(C1724,Справочник!$A$5:$A$16,0))</f>
        <v>3.8</v>
      </c>
    </row>
    <row r="1725" customFormat="false" ht="15" hidden="false" customHeight="false" outlineLevel="0" collapsed="false">
      <c r="A1725" s="53" t="n">
        <v>45951</v>
      </c>
      <c r="B1725" s="54" t="s">
        <v>1265</v>
      </c>
      <c r="C1725" s="54" t="s">
        <v>85</v>
      </c>
      <c r="D1725" s="54" t="n">
        <v>1</v>
      </c>
      <c r="E1725" s="55" t="n">
        <v>6.9</v>
      </c>
      <c r="F1725" s="56" t="n">
        <v>0</v>
      </c>
      <c r="G1725" s="57" t="n">
        <f aca="false">D1725*E1725</f>
        <v>6.9</v>
      </c>
      <c r="H1725" s="57" t="n">
        <f aca="false">G1725*(1-F1725)</f>
        <v>6.9</v>
      </c>
      <c r="I1725" s="1" t="n">
        <f aca="false">MONTH(A1725)</f>
        <v>10</v>
      </c>
      <c r="J1725" s="57" t="n">
        <f aca="false">D1725*INDEX(Справочник!$E$5:$E$16,MATCH(C1725,Справочник!$A$5:$A$16,0))</f>
        <v>2.3</v>
      </c>
      <c r="K1725" s="57" t="n">
        <f aca="false">D1725*INDEX(Справочник!$F$5:$F$16,MATCH(C1725,Справочник!$A$5:$A$16,0))</f>
        <v>0.7</v>
      </c>
    </row>
    <row r="1726" customFormat="false" ht="15" hidden="false" customHeight="false" outlineLevel="0" collapsed="false">
      <c r="A1726" s="53" t="n">
        <v>45952</v>
      </c>
      <c r="B1726" s="54" t="s">
        <v>1266</v>
      </c>
      <c r="C1726" s="54" t="s">
        <v>81</v>
      </c>
      <c r="D1726" s="54" t="n">
        <v>1</v>
      </c>
      <c r="E1726" s="55" t="n">
        <v>29.9</v>
      </c>
      <c r="F1726" s="56" t="n">
        <v>0.1</v>
      </c>
      <c r="G1726" s="57" t="n">
        <f aca="false">D1726*E1726</f>
        <v>29.9</v>
      </c>
      <c r="H1726" s="57" t="n">
        <f aca="false">G1726*(1-F1726)</f>
        <v>26.91</v>
      </c>
      <c r="I1726" s="1" t="n">
        <f aca="false">MONTH(A1726)</f>
        <v>10</v>
      </c>
      <c r="J1726" s="57" t="n">
        <f aca="false">D1726*INDEX(Справочник!$E$5:$E$16,MATCH(C1726,Справочник!$A$5:$A$16,0))</f>
        <v>14.8</v>
      </c>
      <c r="K1726" s="57" t="n">
        <f aca="false">D1726*INDEX(Справочник!$F$5:$F$16,MATCH(C1726,Справочник!$A$5:$A$16,0))</f>
        <v>2.4</v>
      </c>
    </row>
    <row r="1727" customFormat="false" ht="15" hidden="false" customHeight="false" outlineLevel="0" collapsed="false">
      <c r="A1727" s="53" t="n">
        <v>45952</v>
      </c>
      <c r="B1727" s="54" t="s">
        <v>1266</v>
      </c>
      <c r="C1727" s="54" t="s">
        <v>91</v>
      </c>
      <c r="D1727" s="54" t="n">
        <v>1</v>
      </c>
      <c r="E1727" s="55" t="n">
        <v>28</v>
      </c>
      <c r="F1727" s="56" t="n">
        <v>0.2</v>
      </c>
      <c r="G1727" s="57" t="n">
        <f aca="false">D1727*E1727</f>
        <v>28</v>
      </c>
      <c r="H1727" s="57" t="n">
        <f aca="false">G1727*(1-F1727)</f>
        <v>22.4</v>
      </c>
      <c r="I1727" s="1" t="n">
        <f aca="false">MONTH(A1727)</f>
        <v>10</v>
      </c>
      <c r="J1727" s="57" t="n">
        <f aca="false">D1727*INDEX(Справочник!$E$5:$E$16,MATCH(C1727,Справочник!$A$5:$A$16,0))</f>
        <v>17.4</v>
      </c>
      <c r="K1727" s="57" t="n">
        <f aca="false">D1727*INDEX(Справочник!$F$5:$F$16,MATCH(C1727,Справочник!$A$5:$A$16,0))</f>
        <v>7.9</v>
      </c>
    </row>
    <row r="1728" customFormat="false" ht="15" hidden="false" customHeight="false" outlineLevel="0" collapsed="false">
      <c r="A1728" s="53" t="n">
        <v>45952</v>
      </c>
      <c r="B1728" s="54" t="s">
        <v>1266</v>
      </c>
      <c r="C1728" s="54" t="s">
        <v>86</v>
      </c>
      <c r="D1728" s="54" t="n">
        <v>1</v>
      </c>
      <c r="E1728" s="55" t="n">
        <v>7.5</v>
      </c>
      <c r="F1728" s="56" t="n">
        <v>0</v>
      </c>
      <c r="G1728" s="57" t="n">
        <f aca="false">D1728*E1728</f>
        <v>7.5</v>
      </c>
      <c r="H1728" s="57" t="n">
        <f aca="false">G1728*(1-F1728)</f>
        <v>7.5</v>
      </c>
      <c r="I1728" s="1" t="n">
        <f aca="false">MONTH(A1728)</f>
        <v>10</v>
      </c>
      <c r="J1728" s="57" t="n">
        <f aca="false">D1728*INDEX(Справочник!$E$5:$E$16,MATCH(C1728,Справочник!$A$5:$A$16,0))</f>
        <v>2.6</v>
      </c>
      <c r="K1728" s="57" t="n">
        <f aca="false">D1728*INDEX(Справочник!$F$5:$F$16,MATCH(C1728,Справочник!$A$5:$A$16,0))</f>
        <v>0.7</v>
      </c>
    </row>
    <row r="1729" customFormat="false" ht="15" hidden="false" customHeight="false" outlineLevel="0" collapsed="false">
      <c r="A1729" s="53" t="n">
        <v>45952</v>
      </c>
      <c r="B1729" s="54" t="s">
        <v>1267</v>
      </c>
      <c r="C1729" s="54" t="s">
        <v>86</v>
      </c>
      <c r="D1729" s="54" t="n">
        <v>1</v>
      </c>
      <c r="E1729" s="55" t="n">
        <v>7.5</v>
      </c>
      <c r="F1729" s="56" t="n">
        <v>0</v>
      </c>
      <c r="G1729" s="57" t="n">
        <f aca="false">D1729*E1729</f>
        <v>7.5</v>
      </c>
      <c r="H1729" s="57" t="n">
        <f aca="false">G1729*(1-F1729)</f>
        <v>7.5</v>
      </c>
      <c r="I1729" s="1" t="n">
        <f aca="false">MONTH(A1729)</f>
        <v>10</v>
      </c>
      <c r="J1729" s="57" t="n">
        <f aca="false">D1729*INDEX(Справочник!$E$5:$E$16,MATCH(C1729,Справочник!$A$5:$A$16,0))</f>
        <v>2.6</v>
      </c>
      <c r="K1729" s="57" t="n">
        <f aca="false">D1729*INDEX(Справочник!$F$5:$F$16,MATCH(C1729,Справочник!$A$5:$A$16,0))</f>
        <v>0.7</v>
      </c>
    </row>
    <row r="1730" customFormat="false" ht="15" hidden="false" customHeight="false" outlineLevel="0" collapsed="false">
      <c r="A1730" s="53" t="n">
        <v>45952</v>
      </c>
      <c r="B1730" s="54" t="s">
        <v>1267</v>
      </c>
      <c r="C1730" s="54" t="s">
        <v>84</v>
      </c>
      <c r="D1730" s="54" t="n">
        <v>1</v>
      </c>
      <c r="E1730" s="55" t="n">
        <v>10.5</v>
      </c>
      <c r="F1730" s="56" t="n">
        <v>0</v>
      </c>
      <c r="G1730" s="57" t="n">
        <f aca="false">D1730*E1730</f>
        <v>10.5</v>
      </c>
      <c r="H1730" s="57" t="n">
        <f aca="false">G1730*(1-F1730)</f>
        <v>10.5</v>
      </c>
      <c r="I1730" s="1" t="n">
        <f aca="false">MONTH(A1730)</f>
        <v>10</v>
      </c>
      <c r="J1730" s="57" t="n">
        <f aca="false">D1730*INDEX(Справочник!$E$5:$E$16,MATCH(C1730,Справочник!$A$5:$A$16,0))</f>
        <v>4.7</v>
      </c>
      <c r="K1730" s="57" t="n">
        <f aca="false">D1730*INDEX(Справочник!$F$5:$F$16,MATCH(C1730,Справочник!$A$5:$A$16,0))</f>
        <v>0.9</v>
      </c>
    </row>
    <row r="1731" customFormat="false" ht="15" hidden="false" customHeight="false" outlineLevel="0" collapsed="false">
      <c r="A1731" s="53" t="n">
        <v>45952</v>
      </c>
      <c r="B1731" s="54" t="s">
        <v>1267</v>
      </c>
      <c r="C1731" s="54" t="s">
        <v>80</v>
      </c>
      <c r="D1731" s="54" t="n">
        <v>2</v>
      </c>
      <c r="E1731" s="55" t="n">
        <v>9.9</v>
      </c>
      <c r="F1731" s="56" t="n">
        <v>0</v>
      </c>
      <c r="G1731" s="57" t="n">
        <f aca="false">D1731*E1731</f>
        <v>19.8</v>
      </c>
      <c r="H1731" s="57" t="n">
        <f aca="false">G1731*(1-F1731)</f>
        <v>19.8</v>
      </c>
      <c r="I1731" s="1" t="n">
        <f aca="false">MONTH(A1731)</f>
        <v>10</v>
      </c>
      <c r="J1731" s="57" t="n">
        <f aca="false">D1731*INDEX(Справочник!$E$5:$E$16,MATCH(C1731,Справочник!$A$5:$A$16,0))</f>
        <v>8.4</v>
      </c>
      <c r="K1731" s="57" t="n">
        <f aca="false">D1731*INDEX(Справочник!$F$5:$F$16,MATCH(C1731,Справочник!$A$5:$A$16,0))</f>
        <v>1.8</v>
      </c>
    </row>
    <row r="1732" customFormat="false" ht="15" hidden="false" customHeight="false" outlineLevel="0" collapsed="false">
      <c r="A1732" s="53" t="n">
        <v>45952</v>
      </c>
      <c r="B1732" s="54" t="s">
        <v>1268</v>
      </c>
      <c r="C1732" s="54" t="s">
        <v>87</v>
      </c>
      <c r="D1732" s="54" t="n">
        <v>1</v>
      </c>
      <c r="E1732" s="55" t="n">
        <v>5.9</v>
      </c>
      <c r="F1732" s="56" t="n">
        <v>0</v>
      </c>
      <c r="G1732" s="57" t="n">
        <f aca="false">D1732*E1732</f>
        <v>5.9</v>
      </c>
      <c r="H1732" s="57" t="n">
        <f aca="false">G1732*(1-F1732)</f>
        <v>5.9</v>
      </c>
      <c r="I1732" s="1" t="n">
        <f aca="false">MONTH(A1732)</f>
        <v>10</v>
      </c>
      <c r="J1732" s="57" t="n">
        <f aca="false">D1732*INDEX(Справочник!$E$5:$E$16,MATCH(C1732,Справочник!$A$5:$A$16,0))</f>
        <v>1.9</v>
      </c>
      <c r="K1732" s="57" t="n">
        <f aca="false">D1732*INDEX(Справочник!$F$5:$F$16,MATCH(C1732,Справочник!$A$5:$A$16,0))</f>
        <v>0.7</v>
      </c>
    </row>
    <row r="1733" customFormat="false" ht="15" hidden="false" customHeight="false" outlineLevel="0" collapsed="false">
      <c r="A1733" s="53" t="n">
        <v>45952</v>
      </c>
      <c r="B1733" s="54" t="s">
        <v>1269</v>
      </c>
      <c r="C1733" s="54" t="s">
        <v>91</v>
      </c>
      <c r="D1733" s="54" t="n">
        <v>1</v>
      </c>
      <c r="E1733" s="55" t="n">
        <v>28</v>
      </c>
      <c r="F1733" s="56" t="n">
        <v>0.2</v>
      </c>
      <c r="G1733" s="57" t="n">
        <f aca="false">D1733*E1733</f>
        <v>28</v>
      </c>
      <c r="H1733" s="57" t="n">
        <f aca="false">G1733*(1-F1733)</f>
        <v>22.4</v>
      </c>
      <c r="I1733" s="1" t="n">
        <f aca="false">MONTH(A1733)</f>
        <v>10</v>
      </c>
      <c r="J1733" s="57" t="n">
        <f aca="false">D1733*INDEX(Справочник!$E$5:$E$16,MATCH(C1733,Справочник!$A$5:$A$16,0))</f>
        <v>17.4</v>
      </c>
      <c r="K1733" s="57" t="n">
        <f aca="false">D1733*INDEX(Справочник!$F$5:$F$16,MATCH(C1733,Справочник!$A$5:$A$16,0))</f>
        <v>7.9</v>
      </c>
    </row>
    <row r="1734" customFormat="false" ht="15" hidden="false" customHeight="false" outlineLevel="0" collapsed="false">
      <c r="A1734" s="53" t="n">
        <v>45952</v>
      </c>
      <c r="B1734" s="54" t="s">
        <v>1270</v>
      </c>
      <c r="C1734" s="54" t="s">
        <v>91</v>
      </c>
      <c r="D1734" s="54" t="n">
        <v>1</v>
      </c>
      <c r="E1734" s="55" t="n">
        <v>28</v>
      </c>
      <c r="F1734" s="56" t="n">
        <v>0.2</v>
      </c>
      <c r="G1734" s="57" t="n">
        <f aca="false">D1734*E1734</f>
        <v>28</v>
      </c>
      <c r="H1734" s="57" t="n">
        <f aca="false">G1734*(1-F1734)</f>
        <v>22.4</v>
      </c>
      <c r="I1734" s="1" t="n">
        <f aca="false">MONTH(A1734)</f>
        <v>10</v>
      </c>
      <c r="J1734" s="57" t="n">
        <f aca="false">D1734*INDEX(Справочник!$E$5:$E$16,MATCH(C1734,Справочник!$A$5:$A$16,0))</f>
        <v>17.4</v>
      </c>
      <c r="K1734" s="57" t="n">
        <f aca="false">D1734*INDEX(Справочник!$F$5:$F$16,MATCH(C1734,Справочник!$A$5:$A$16,0))</f>
        <v>7.9</v>
      </c>
    </row>
    <row r="1735" customFormat="false" ht="15" hidden="false" customHeight="false" outlineLevel="0" collapsed="false">
      <c r="A1735" s="53" t="n">
        <v>45953</v>
      </c>
      <c r="B1735" s="54" t="s">
        <v>1271</v>
      </c>
      <c r="C1735" s="54" t="s">
        <v>89</v>
      </c>
      <c r="D1735" s="54" t="n">
        <v>1</v>
      </c>
      <c r="E1735" s="55" t="n">
        <v>24</v>
      </c>
      <c r="F1735" s="56" t="n">
        <v>0.1</v>
      </c>
      <c r="G1735" s="57" t="n">
        <f aca="false">D1735*E1735</f>
        <v>24</v>
      </c>
      <c r="H1735" s="57" t="n">
        <f aca="false">G1735*(1-F1735)</f>
        <v>21.6</v>
      </c>
      <c r="I1735" s="1" t="n">
        <f aca="false">MONTH(A1735)</f>
        <v>10</v>
      </c>
      <c r="J1735" s="57" t="n">
        <f aca="false">D1735*INDEX(Справочник!$E$5:$E$16,MATCH(C1735,Справочник!$A$5:$A$16,0))</f>
        <v>13.5</v>
      </c>
      <c r="K1735" s="57" t="n">
        <f aca="false">D1735*INDEX(Справочник!$F$5:$F$16,MATCH(C1735,Справочник!$A$5:$A$16,0))</f>
        <v>3.8</v>
      </c>
    </row>
    <row r="1736" customFormat="false" ht="15" hidden="false" customHeight="false" outlineLevel="0" collapsed="false">
      <c r="A1736" s="53" t="n">
        <v>45954</v>
      </c>
      <c r="B1736" s="54" t="s">
        <v>1272</v>
      </c>
      <c r="C1736" s="54" t="s">
        <v>84</v>
      </c>
      <c r="D1736" s="54" t="n">
        <v>1</v>
      </c>
      <c r="E1736" s="55" t="n">
        <v>10.5</v>
      </c>
      <c r="F1736" s="56" t="n">
        <v>0.1</v>
      </c>
      <c r="G1736" s="57" t="n">
        <f aca="false">D1736*E1736</f>
        <v>10.5</v>
      </c>
      <c r="H1736" s="57" t="n">
        <f aca="false">G1736*(1-F1736)</f>
        <v>9.45</v>
      </c>
      <c r="I1736" s="1" t="n">
        <f aca="false">MONTH(A1736)</f>
        <v>10</v>
      </c>
      <c r="J1736" s="57" t="n">
        <f aca="false">D1736*INDEX(Справочник!$E$5:$E$16,MATCH(C1736,Справочник!$A$5:$A$16,0))</f>
        <v>4.7</v>
      </c>
      <c r="K1736" s="57" t="n">
        <f aca="false">D1736*INDEX(Справочник!$F$5:$F$16,MATCH(C1736,Справочник!$A$5:$A$16,0))</f>
        <v>0.9</v>
      </c>
    </row>
    <row r="1737" customFormat="false" ht="15" hidden="false" customHeight="false" outlineLevel="0" collapsed="false">
      <c r="A1737" s="53" t="n">
        <v>45954</v>
      </c>
      <c r="B1737" s="54" t="s">
        <v>1272</v>
      </c>
      <c r="C1737" s="54" t="s">
        <v>80</v>
      </c>
      <c r="D1737" s="54" t="n">
        <v>1</v>
      </c>
      <c r="E1737" s="55" t="n">
        <v>9.9</v>
      </c>
      <c r="F1737" s="56" t="n">
        <v>0</v>
      </c>
      <c r="G1737" s="57" t="n">
        <f aca="false">D1737*E1737</f>
        <v>9.9</v>
      </c>
      <c r="H1737" s="57" t="n">
        <f aca="false">G1737*(1-F1737)</f>
        <v>9.9</v>
      </c>
      <c r="I1737" s="1" t="n">
        <f aca="false">MONTH(A1737)</f>
        <v>10</v>
      </c>
      <c r="J1737" s="57" t="n">
        <f aca="false">D1737*INDEX(Справочник!$E$5:$E$16,MATCH(C1737,Справочник!$A$5:$A$16,0))</f>
        <v>4.2</v>
      </c>
      <c r="K1737" s="57" t="n">
        <f aca="false">D1737*INDEX(Справочник!$F$5:$F$16,MATCH(C1737,Справочник!$A$5:$A$16,0))</f>
        <v>0.9</v>
      </c>
    </row>
    <row r="1738" customFormat="false" ht="15" hidden="false" customHeight="false" outlineLevel="0" collapsed="false">
      <c r="A1738" s="53" t="n">
        <v>45954</v>
      </c>
      <c r="B1738" s="54" t="s">
        <v>1273</v>
      </c>
      <c r="C1738" s="54" t="s">
        <v>82</v>
      </c>
      <c r="D1738" s="54" t="n">
        <v>3</v>
      </c>
      <c r="E1738" s="55" t="n">
        <v>32</v>
      </c>
      <c r="F1738" s="56" t="n">
        <v>0</v>
      </c>
      <c r="G1738" s="57" t="n">
        <f aca="false">D1738*E1738</f>
        <v>96</v>
      </c>
      <c r="H1738" s="57" t="n">
        <f aca="false">G1738*(1-F1738)</f>
        <v>96</v>
      </c>
      <c r="I1738" s="1" t="n">
        <f aca="false">MONTH(A1738)</f>
        <v>10</v>
      </c>
      <c r="J1738" s="57" t="n">
        <f aca="false">D1738*INDEX(Справочник!$E$5:$E$16,MATCH(C1738,Справочник!$A$5:$A$16,0))</f>
        <v>49.5</v>
      </c>
      <c r="K1738" s="57" t="n">
        <f aca="false">D1738*INDEX(Справочник!$F$5:$F$16,MATCH(C1738,Справочник!$A$5:$A$16,0))</f>
        <v>7.2</v>
      </c>
    </row>
    <row r="1739" customFormat="false" ht="15" hidden="false" customHeight="false" outlineLevel="0" collapsed="false">
      <c r="A1739" s="53" t="n">
        <v>45954</v>
      </c>
      <c r="B1739" s="54" t="s">
        <v>1274</v>
      </c>
      <c r="C1739" s="54" t="s">
        <v>80</v>
      </c>
      <c r="D1739" s="54" t="n">
        <v>1</v>
      </c>
      <c r="E1739" s="55" t="n">
        <v>9.9</v>
      </c>
      <c r="F1739" s="56" t="n">
        <v>0</v>
      </c>
      <c r="G1739" s="57" t="n">
        <f aca="false">D1739*E1739</f>
        <v>9.9</v>
      </c>
      <c r="H1739" s="57" t="n">
        <f aca="false">G1739*(1-F1739)</f>
        <v>9.9</v>
      </c>
      <c r="I1739" s="1" t="n">
        <f aca="false">MONTH(A1739)</f>
        <v>10</v>
      </c>
      <c r="J1739" s="57" t="n">
        <f aca="false">D1739*INDEX(Справочник!$E$5:$E$16,MATCH(C1739,Справочник!$A$5:$A$16,0))</f>
        <v>4.2</v>
      </c>
      <c r="K1739" s="57" t="n">
        <f aca="false">D1739*INDEX(Справочник!$F$5:$F$16,MATCH(C1739,Справочник!$A$5:$A$16,0))</f>
        <v>0.9</v>
      </c>
    </row>
    <row r="1740" customFormat="false" ht="15" hidden="false" customHeight="false" outlineLevel="0" collapsed="false">
      <c r="A1740" s="53" t="n">
        <v>45954</v>
      </c>
      <c r="B1740" s="54" t="s">
        <v>1275</v>
      </c>
      <c r="C1740" s="54" t="s">
        <v>80</v>
      </c>
      <c r="D1740" s="54" t="n">
        <v>1</v>
      </c>
      <c r="E1740" s="55" t="n">
        <v>9.9</v>
      </c>
      <c r="F1740" s="56" t="n">
        <v>0.1</v>
      </c>
      <c r="G1740" s="57" t="n">
        <f aca="false">D1740*E1740</f>
        <v>9.9</v>
      </c>
      <c r="H1740" s="57" t="n">
        <f aca="false">G1740*(1-F1740)</f>
        <v>8.91</v>
      </c>
      <c r="I1740" s="1" t="n">
        <f aca="false">MONTH(A1740)</f>
        <v>10</v>
      </c>
      <c r="J1740" s="57" t="n">
        <f aca="false">D1740*INDEX(Справочник!$E$5:$E$16,MATCH(C1740,Справочник!$A$5:$A$16,0))</f>
        <v>4.2</v>
      </c>
      <c r="K1740" s="57" t="n">
        <f aca="false">D1740*INDEX(Справочник!$F$5:$F$16,MATCH(C1740,Справочник!$A$5:$A$16,0))</f>
        <v>0.9</v>
      </c>
    </row>
    <row r="1741" customFormat="false" ht="15" hidden="false" customHeight="false" outlineLevel="0" collapsed="false">
      <c r="A1741" s="53" t="n">
        <v>45954</v>
      </c>
      <c r="B1741" s="54" t="s">
        <v>1276</v>
      </c>
      <c r="C1741" s="54" t="s">
        <v>84</v>
      </c>
      <c r="D1741" s="54" t="n">
        <v>1</v>
      </c>
      <c r="E1741" s="55" t="n">
        <v>10.5</v>
      </c>
      <c r="F1741" s="56" t="n">
        <v>0.1</v>
      </c>
      <c r="G1741" s="57" t="n">
        <f aca="false">D1741*E1741</f>
        <v>10.5</v>
      </c>
      <c r="H1741" s="57" t="n">
        <f aca="false">G1741*(1-F1741)</f>
        <v>9.45</v>
      </c>
      <c r="I1741" s="1" t="n">
        <f aca="false">MONTH(A1741)</f>
        <v>10</v>
      </c>
      <c r="J1741" s="57" t="n">
        <f aca="false">D1741*INDEX(Справочник!$E$5:$E$16,MATCH(C1741,Справочник!$A$5:$A$16,0))</f>
        <v>4.7</v>
      </c>
      <c r="K1741" s="57" t="n">
        <f aca="false">D1741*INDEX(Справочник!$F$5:$F$16,MATCH(C1741,Справочник!$A$5:$A$16,0))</f>
        <v>0.9</v>
      </c>
    </row>
    <row r="1742" customFormat="false" ht="15" hidden="false" customHeight="false" outlineLevel="0" collapsed="false">
      <c r="A1742" s="53" t="n">
        <v>45955</v>
      </c>
      <c r="B1742" s="54" t="s">
        <v>1277</v>
      </c>
      <c r="C1742" s="54" t="s">
        <v>83</v>
      </c>
      <c r="D1742" s="54" t="n">
        <v>1</v>
      </c>
      <c r="E1742" s="55" t="n">
        <v>11.5</v>
      </c>
      <c r="F1742" s="56" t="n">
        <v>0</v>
      </c>
      <c r="G1742" s="57" t="n">
        <f aca="false">D1742*E1742</f>
        <v>11.5</v>
      </c>
      <c r="H1742" s="57" t="n">
        <f aca="false">G1742*(1-F1742)</f>
        <v>11.5</v>
      </c>
      <c r="I1742" s="1" t="n">
        <f aca="false">MONTH(A1742)</f>
        <v>10</v>
      </c>
      <c r="J1742" s="57" t="n">
        <f aca="false">D1742*INDEX(Справочник!$E$5:$E$16,MATCH(C1742,Справочник!$A$5:$A$16,0))</f>
        <v>5.1</v>
      </c>
      <c r="K1742" s="57" t="n">
        <f aca="false">D1742*INDEX(Справочник!$F$5:$F$16,MATCH(C1742,Справочник!$A$5:$A$16,0))</f>
        <v>0.9</v>
      </c>
    </row>
    <row r="1743" customFormat="false" ht="15" hidden="false" customHeight="false" outlineLevel="0" collapsed="false">
      <c r="A1743" s="53" t="n">
        <v>45955</v>
      </c>
      <c r="B1743" s="54" t="s">
        <v>1278</v>
      </c>
      <c r="C1743" s="54" t="s">
        <v>82</v>
      </c>
      <c r="D1743" s="54" t="n">
        <v>2</v>
      </c>
      <c r="E1743" s="55" t="n">
        <v>32</v>
      </c>
      <c r="F1743" s="56" t="n">
        <v>0</v>
      </c>
      <c r="G1743" s="57" t="n">
        <f aca="false">D1743*E1743</f>
        <v>64</v>
      </c>
      <c r="H1743" s="57" t="n">
        <f aca="false">G1743*(1-F1743)</f>
        <v>64</v>
      </c>
      <c r="I1743" s="1" t="n">
        <f aca="false">MONTH(A1743)</f>
        <v>10</v>
      </c>
      <c r="J1743" s="57" t="n">
        <f aca="false">D1743*INDEX(Справочник!$E$5:$E$16,MATCH(C1743,Справочник!$A$5:$A$16,0))</f>
        <v>33</v>
      </c>
      <c r="K1743" s="57" t="n">
        <f aca="false">D1743*INDEX(Справочник!$F$5:$F$16,MATCH(C1743,Справочник!$A$5:$A$16,0))</f>
        <v>4.8</v>
      </c>
    </row>
    <row r="1744" customFormat="false" ht="15" hidden="false" customHeight="false" outlineLevel="0" collapsed="false">
      <c r="A1744" s="53" t="n">
        <v>45955</v>
      </c>
      <c r="B1744" s="54" t="s">
        <v>1279</v>
      </c>
      <c r="C1744" s="54" t="s">
        <v>91</v>
      </c>
      <c r="D1744" s="54" t="n">
        <v>1</v>
      </c>
      <c r="E1744" s="55" t="n">
        <v>28</v>
      </c>
      <c r="F1744" s="56" t="n">
        <v>0.2</v>
      </c>
      <c r="G1744" s="57" t="n">
        <f aca="false">D1744*E1744</f>
        <v>28</v>
      </c>
      <c r="H1744" s="57" t="n">
        <f aca="false">G1744*(1-F1744)</f>
        <v>22.4</v>
      </c>
      <c r="I1744" s="1" t="n">
        <f aca="false">MONTH(A1744)</f>
        <v>10</v>
      </c>
      <c r="J1744" s="57" t="n">
        <f aca="false">D1744*INDEX(Справочник!$E$5:$E$16,MATCH(C1744,Справочник!$A$5:$A$16,0))</f>
        <v>17.4</v>
      </c>
      <c r="K1744" s="57" t="n">
        <f aca="false">D1744*INDEX(Справочник!$F$5:$F$16,MATCH(C1744,Справочник!$A$5:$A$16,0))</f>
        <v>7.9</v>
      </c>
    </row>
    <row r="1745" customFormat="false" ht="15" hidden="false" customHeight="false" outlineLevel="0" collapsed="false">
      <c r="A1745" s="53" t="n">
        <v>45955</v>
      </c>
      <c r="B1745" s="54" t="s">
        <v>1279</v>
      </c>
      <c r="C1745" s="54" t="s">
        <v>80</v>
      </c>
      <c r="D1745" s="54" t="n">
        <v>1</v>
      </c>
      <c r="E1745" s="55" t="n">
        <v>9.9</v>
      </c>
      <c r="F1745" s="56" t="n">
        <v>0.1</v>
      </c>
      <c r="G1745" s="57" t="n">
        <f aca="false">D1745*E1745</f>
        <v>9.9</v>
      </c>
      <c r="H1745" s="57" t="n">
        <f aca="false">G1745*(1-F1745)</f>
        <v>8.91</v>
      </c>
      <c r="I1745" s="1" t="n">
        <f aca="false">MONTH(A1745)</f>
        <v>10</v>
      </c>
      <c r="J1745" s="57" t="n">
        <f aca="false">D1745*INDEX(Справочник!$E$5:$E$16,MATCH(C1745,Справочник!$A$5:$A$16,0))</f>
        <v>4.2</v>
      </c>
      <c r="K1745" s="57" t="n">
        <f aca="false">D1745*INDEX(Справочник!$F$5:$F$16,MATCH(C1745,Справочник!$A$5:$A$16,0))</f>
        <v>0.9</v>
      </c>
    </row>
    <row r="1746" customFormat="false" ht="15" hidden="false" customHeight="false" outlineLevel="0" collapsed="false">
      <c r="A1746" s="53" t="n">
        <v>45955</v>
      </c>
      <c r="B1746" s="54" t="s">
        <v>1279</v>
      </c>
      <c r="C1746" s="54" t="s">
        <v>85</v>
      </c>
      <c r="D1746" s="54" t="n">
        <v>1</v>
      </c>
      <c r="E1746" s="55" t="n">
        <v>6.9</v>
      </c>
      <c r="F1746" s="56" t="n">
        <v>0</v>
      </c>
      <c r="G1746" s="57" t="n">
        <f aca="false">D1746*E1746</f>
        <v>6.9</v>
      </c>
      <c r="H1746" s="57" t="n">
        <f aca="false">G1746*(1-F1746)</f>
        <v>6.9</v>
      </c>
      <c r="I1746" s="1" t="n">
        <f aca="false">MONTH(A1746)</f>
        <v>10</v>
      </c>
      <c r="J1746" s="57" t="n">
        <f aca="false">D1746*INDEX(Справочник!$E$5:$E$16,MATCH(C1746,Справочник!$A$5:$A$16,0))</f>
        <v>2.3</v>
      </c>
      <c r="K1746" s="57" t="n">
        <f aca="false">D1746*INDEX(Справочник!$F$5:$F$16,MATCH(C1746,Справочник!$A$5:$A$16,0))</f>
        <v>0.7</v>
      </c>
    </row>
    <row r="1747" customFormat="false" ht="15" hidden="false" customHeight="false" outlineLevel="0" collapsed="false">
      <c r="A1747" s="53" t="n">
        <v>45955</v>
      </c>
      <c r="B1747" s="54" t="s">
        <v>1280</v>
      </c>
      <c r="C1747" s="54" t="s">
        <v>81</v>
      </c>
      <c r="D1747" s="54" t="n">
        <v>2</v>
      </c>
      <c r="E1747" s="55" t="n">
        <v>29.9</v>
      </c>
      <c r="F1747" s="56" t="n">
        <v>0</v>
      </c>
      <c r="G1747" s="57" t="n">
        <f aca="false">D1747*E1747</f>
        <v>59.8</v>
      </c>
      <c r="H1747" s="57" t="n">
        <f aca="false">G1747*(1-F1747)</f>
        <v>59.8</v>
      </c>
      <c r="I1747" s="1" t="n">
        <f aca="false">MONTH(A1747)</f>
        <v>10</v>
      </c>
      <c r="J1747" s="57" t="n">
        <f aca="false">D1747*INDEX(Справочник!$E$5:$E$16,MATCH(C1747,Справочник!$A$5:$A$16,0))</f>
        <v>29.6</v>
      </c>
      <c r="K1747" s="57" t="n">
        <f aca="false">D1747*INDEX(Справочник!$F$5:$F$16,MATCH(C1747,Справочник!$A$5:$A$16,0))</f>
        <v>4.8</v>
      </c>
    </row>
    <row r="1748" customFormat="false" ht="15" hidden="false" customHeight="false" outlineLevel="0" collapsed="false">
      <c r="A1748" s="53" t="n">
        <v>45955</v>
      </c>
      <c r="B1748" s="54" t="s">
        <v>1281</v>
      </c>
      <c r="C1748" s="54" t="s">
        <v>80</v>
      </c>
      <c r="D1748" s="54" t="n">
        <v>1</v>
      </c>
      <c r="E1748" s="55" t="n">
        <v>9.9</v>
      </c>
      <c r="F1748" s="56" t="n">
        <v>0.1</v>
      </c>
      <c r="G1748" s="57" t="n">
        <f aca="false">D1748*E1748</f>
        <v>9.9</v>
      </c>
      <c r="H1748" s="57" t="n">
        <f aca="false">G1748*(1-F1748)</f>
        <v>8.91</v>
      </c>
      <c r="I1748" s="1" t="n">
        <f aca="false">MONTH(A1748)</f>
        <v>10</v>
      </c>
      <c r="J1748" s="57" t="n">
        <f aca="false">D1748*INDEX(Справочник!$E$5:$E$16,MATCH(C1748,Справочник!$A$5:$A$16,0))</f>
        <v>4.2</v>
      </c>
      <c r="K1748" s="57" t="n">
        <f aca="false">D1748*INDEX(Справочник!$F$5:$F$16,MATCH(C1748,Справочник!$A$5:$A$16,0))</f>
        <v>0.9</v>
      </c>
    </row>
    <row r="1749" customFormat="false" ht="15" hidden="false" customHeight="false" outlineLevel="0" collapsed="false">
      <c r="A1749" s="53" t="n">
        <v>45956</v>
      </c>
      <c r="B1749" s="54" t="s">
        <v>1282</v>
      </c>
      <c r="C1749" s="54" t="s">
        <v>83</v>
      </c>
      <c r="D1749" s="54" t="n">
        <v>1</v>
      </c>
      <c r="E1749" s="55" t="n">
        <v>11.5</v>
      </c>
      <c r="F1749" s="56" t="n">
        <v>0.1</v>
      </c>
      <c r="G1749" s="57" t="n">
        <f aca="false">D1749*E1749</f>
        <v>11.5</v>
      </c>
      <c r="H1749" s="57" t="n">
        <f aca="false">G1749*(1-F1749)</f>
        <v>10.35</v>
      </c>
      <c r="I1749" s="1" t="n">
        <f aca="false">MONTH(A1749)</f>
        <v>10</v>
      </c>
      <c r="J1749" s="57" t="n">
        <f aca="false">D1749*INDEX(Справочник!$E$5:$E$16,MATCH(C1749,Справочник!$A$5:$A$16,0))</f>
        <v>5.1</v>
      </c>
      <c r="K1749" s="57" t="n">
        <f aca="false">D1749*INDEX(Справочник!$F$5:$F$16,MATCH(C1749,Справочник!$A$5:$A$16,0))</f>
        <v>0.9</v>
      </c>
    </row>
    <row r="1750" customFormat="false" ht="15" hidden="false" customHeight="false" outlineLevel="0" collapsed="false">
      <c r="A1750" s="53" t="n">
        <v>45956</v>
      </c>
      <c r="B1750" s="54" t="s">
        <v>1283</v>
      </c>
      <c r="C1750" s="54" t="s">
        <v>84</v>
      </c>
      <c r="D1750" s="54" t="n">
        <v>2</v>
      </c>
      <c r="E1750" s="55" t="n">
        <v>10.5</v>
      </c>
      <c r="F1750" s="56" t="n">
        <v>0.1</v>
      </c>
      <c r="G1750" s="57" t="n">
        <f aca="false">D1750*E1750</f>
        <v>21</v>
      </c>
      <c r="H1750" s="57" t="n">
        <f aca="false">G1750*(1-F1750)</f>
        <v>18.9</v>
      </c>
      <c r="I1750" s="1" t="n">
        <f aca="false">MONTH(A1750)</f>
        <v>10</v>
      </c>
      <c r="J1750" s="57" t="n">
        <f aca="false">D1750*INDEX(Справочник!$E$5:$E$16,MATCH(C1750,Справочник!$A$5:$A$16,0))</f>
        <v>9.4</v>
      </c>
      <c r="K1750" s="57" t="n">
        <f aca="false">D1750*INDEX(Справочник!$F$5:$F$16,MATCH(C1750,Справочник!$A$5:$A$16,0))</f>
        <v>1.8</v>
      </c>
    </row>
    <row r="1751" customFormat="false" ht="15" hidden="false" customHeight="false" outlineLevel="0" collapsed="false">
      <c r="A1751" s="53" t="n">
        <v>45957</v>
      </c>
      <c r="B1751" s="54" t="s">
        <v>1284</v>
      </c>
      <c r="C1751" s="54" t="s">
        <v>89</v>
      </c>
      <c r="D1751" s="54" t="n">
        <v>1</v>
      </c>
      <c r="E1751" s="55" t="n">
        <v>24</v>
      </c>
      <c r="F1751" s="56" t="n">
        <v>0</v>
      </c>
      <c r="G1751" s="57" t="n">
        <f aca="false">D1751*E1751</f>
        <v>24</v>
      </c>
      <c r="H1751" s="57" t="n">
        <f aca="false">G1751*(1-F1751)</f>
        <v>24</v>
      </c>
      <c r="I1751" s="1" t="n">
        <f aca="false">MONTH(A1751)</f>
        <v>10</v>
      </c>
      <c r="J1751" s="57" t="n">
        <f aca="false">D1751*INDEX(Справочник!$E$5:$E$16,MATCH(C1751,Справочник!$A$5:$A$16,0))</f>
        <v>13.5</v>
      </c>
      <c r="K1751" s="57" t="n">
        <f aca="false">D1751*INDEX(Справочник!$F$5:$F$16,MATCH(C1751,Справочник!$A$5:$A$16,0))</f>
        <v>3.8</v>
      </c>
    </row>
    <row r="1752" customFormat="false" ht="15" hidden="false" customHeight="false" outlineLevel="0" collapsed="false">
      <c r="A1752" s="53" t="n">
        <v>45957</v>
      </c>
      <c r="B1752" s="54" t="s">
        <v>1284</v>
      </c>
      <c r="C1752" s="54" t="s">
        <v>82</v>
      </c>
      <c r="D1752" s="54" t="n">
        <v>1</v>
      </c>
      <c r="E1752" s="55" t="n">
        <v>32</v>
      </c>
      <c r="F1752" s="56" t="n">
        <v>0</v>
      </c>
      <c r="G1752" s="57" t="n">
        <f aca="false">D1752*E1752</f>
        <v>32</v>
      </c>
      <c r="H1752" s="57" t="n">
        <f aca="false">G1752*(1-F1752)</f>
        <v>32</v>
      </c>
      <c r="I1752" s="1" t="n">
        <f aca="false">MONTH(A1752)</f>
        <v>10</v>
      </c>
      <c r="J1752" s="57" t="n">
        <f aca="false">D1752*INDEX(Справочник!$E$5:$E$16,MATCH(C1752,Справочник!$A$5:$A$16,0))</f>
        <v>16.5</v>
      </c>
      <c r="K1752" s="57" t="n">
        <f aca="false">D1752*INDEX(Справочник!$F$5:$F$16,MATCH(C1752,Справочник!$A$5:$A$16,0))</f>
        <v>2.4</v>
      </c>
    </row>
    <row r="1753" customFormat="false" ht="15" hidden="false" customHeight="false" outlineLevel="0" collapsed="false">
      <c r="A1753" s="53" t="n">
        <v>45957</v>
      </c>
      <c r="B1753" s="54" t="s">
        <v>1285</v>
      </c>
      <c r="C1753" s="54" t="s">
        <v>85</v>
      </c>
      <c r="D1753" s="54" t="n">
        <v>2</v>
      </c>
      <c r="E1753" s="55" t="n">
        <v>6.9</v>
      </c>
      <c r="F1753" s="56" t="n">
        <v>0.1</v>
      </c>
      <c r="G1753" s="57" t="n">
        <f aca="false">D1753*E1753</f>
        <v>13.8</v>
      </c>
      <c r="H1753" s="57" t="n">
        <f aca="false">G1753*(1-F1753)</f>
        <v>12.42</v>
      </c>
      <c r="I1753" s="1" t="n">
        <f aca="false">MONTH(A1753)</f>
        <v>10</v>
      </c>
      <c r="J1753" s="57" t="n">
        <f aca="false">D1753*INDEX(Справочник!$E$5:$E$16,MATCH(C1753,Справочник!$A$5:$A$16,0))</f>
        <v>4.6</v>
      </c>
      <c r="K1753" s="57" t="n">
        <f aca="false">D1753*INDEX(Справочник!$F$5:$F$16,MATCH(C1753,Справочник!$A$5:$A$16,0))</f>
        <v>1.4</v>
      </c>
    </row>
    <row r="1754" customFormat="false" ht="15" hidden="false" customHeight="false" outlineLevel="0" collapsed="false">
      <c r="A1754" s="53" t="n">
        <v>45957</v>
      </c>
      <c r="B1754" s="54" t="s">
        <v>1285</v>
      </c>
      <c r="C1754" s="54" t="s">
        <v>86</v>
      </c>
      <c r="D1754" s="54" t="n">
        <v>1</v>
      </c>
      <c r="E1754" s="55" t="n">
        <v>7.5</v>
      </c>
      <c r="F1754" s="56" t="n">
        <v>0</v>
      </c>
      <c r="G1754" s="57" t="n">
        <f aca="false">D1754*E1754</f>
        <v>7.5</v>
      </c>
      <c r="H1754" s="57" t="n">
        <f aca="false">G1754*(1-F1754)</f>
        <v>7.5</v>
      </c>
      <c r="I1754" s="1" t="n">
        <f aca="false">MONTH(A1754)</f>
        <v>10</v>
      </c>
      <c r="J1754" s="57" t="n">
        <f aca="false">D1754*INDEX(Справочник!$E$5:$E$16,MATCH(C1754,Справочник!$A$5:$A$16,0))</f>
        <v>2.6</v>
      </c>
      <c r="K1754" s="57" t="n">
        <f aca="false">D1754*INDEX(Справочник!$F$5:$F$16,MATCH(C1754,Справочник!$A$5:$A$16,0))</f>
        <v>0.7</v>
      </c>
    </row>
    <row r="1755" customFormat="false" ht="15" hidden="false" customHeight="false" outlineLevel="0" collapsed="false">
      <c r="A1755" s="53" t="n">
        <v>45957</v>
      </c>
      <c r="B1755" s="54" t="s">
        <v>1285</v>
      </c>
      <c r="C1755" s="54" t="s">
        <v>83</v>
      </c>
      <c r="D1755" s="54" t="n">
        <v>1</v>
      </c>
      <c r="E1755" s="55" t="n">
        <v>11.5</v>
      </c>
      <c r="F1755" s="56" t="n">
        <v>0</v>
      </c>
      <c r="G1755" s="57" t="n">
        <f aca="false">D1755*E1755</f>
        <v>11.5</v>
      </c>
      <c r="H1755" s="57" t="n">
        <f aca="false">G1755*(1-F1755)</f>
        <v>11.5</v>
      </c>
      <c r="I1755" s="1" t="n">
        <f aca="false">MONTH(A1755)</f>
        <v>10</v>
      </c>
      <c r="J1755" s="57" t="n">
        <f aca="false">D1755*INDEX(Справочник!$E$5:$E$16,MATCH(C1755,Справочник!$A$5:$A$16,0))</f>
        <v>5.1</v>
      </c>
      <c r="K1755" s="57" t="n">
        <f aca="false">D1755*INDEX(Справочник!$F$5:$F$16,MATCH(C1755,Справочник!$A$5:$A$16,0))</f>
        <v>0.9</v>
      </c>
    </row>
    <row r="1756" customFormat="false" ht="15" hidden="false" customHeight="false" outlineLevel="0" collapsed="false">
      <c r="A1756" s="53" t="n">
        <v>45957</v>
      </c>
      <c r="B1756" s="54" t="s">
        <v>1286</v>
      </c>
      <c r="C1756" s="54" t="s">
        <v>84</v>
      </c>
      <c r="D1756" s="54" t="n">
        <v>1</v>
      </c>
      <c r="E1756" s="55" t="n">
        <v>10.5</v>
      </c>
      <c r="F1756" s="56" t="n">
        <v>0.1</v>
      </c>
      <c r="G1756" s="57" t="n">
        <f aca="false">D1756*E1756</f>
        <v>10.5</v>
      </c>
      <c r="H1756" s="57" t="n">
        <f aca="false">G1756*(1-F1756)</f>
        <v>9.45</v>
      </c>
      <c r="I1756" s="1" t="n">
        <f aca="false">MONTH(A1756)</f>
        <v>10</v>
      </c>
      <c r="J1756" s="57" t="n">
        <f aca="false">D1756*INDEX(Справочник!$E$5:$E$16,MATCH(C1756,Справочник!$A$5:$A$16,0))</f>
        <v>4.7</v>
      </c>
      <c r="K1756" s="57" t="n">
        <f aca="false">D1756*INDEX(Справочник!$F$5:$F$16,MATCH(C1756,Справочник!$A$5:$A$16,0))</f>
        <v>0.9</v>
      </c>
    </row>
    <row r="1757" customFormat="false" ht="15" hidden="false" customHeight="false" outlineLevel="0" collapsed="false">
      <c r="A1757" s="53" t="n">
        <v>45957</v>
      </c>
      <c r="B1757" s="54" t="s">
        <v>1287</v>
      </c>
      <c r="C1757" s="54" t="s">
        <v>85</v>
      </c>
      <c r="D1757" s="54" t="n">
        <v>2</v>
      </c>
      <c r="E1757" s="55" t="n">
        <v>6.9</v>
      </c>
      <c r="F1757" s="56" t="n">
        <v>0.1</v>
      </c>
      <c r="G1757" s="57" t="n">
        <f aca="false">D1757*E1757</f>
        <v>13.8</v>
      </c>
      <c r="H1757" s="57" t="n">
        <f aca="false">G1757*(1-F1757)</f>
        <v>12.42</v>
      </c>
      <c r="I1757" s="1" t="n">
        <f aca="false">MONTH(A1757)</f>
        <v>10</v>
      </c>
      <c r="J1757" s="57" t="n">
        <f aca="false">D1757*INDEX(Справочник!$E$5:$E$16,MATCH(C1757,Справочник!$A$5:$A$16,0))</f>
        <v>4.6</v>
      </c>
      <c r="K1757" s="57" t="n">
        <f aca="false">D1757*INDEX(Справочник!$F$5:$F$16,MATCH(C1757,Справочник!$A$5:$A$16,0))</f>
        <v>1.4</v>
      </c>
    </row>
    <row r="1758" customFormat="false" ht="15" hidden="false" customHeight="false" outlineLevel="0" collapsed="false">
      <c r="A1758" s="53" t="n">
        <v>45957</v>
      </c>
      <c r="B1758" s="54" t="s">
        <v>1287</v>
      </c>
      <c r="C1758" s="54" t="s">
        <v>91</v>
      </c>
      <c r="D1758" s="54" t="n">
        <v>1</v>
      </c>
      <c r="E1758" s="55" t="n">
        <v>28</v>
      </c>
      <c r="F1758" s="56" t="n">
        <v>0.2</v>
      </c>
      <c r="G1758" s="57" t="n">
        <f aca="false">D1758*E1758</f>
        <v>28</v>
      </c>
      <c r="H1758" s="57" t="n">
        <f aca="false">G1758*(1-F1758)</f>
        <v>22.4</v>
      </c>
      <c r="I1758" s="1" t="n">
        <f aca="false">MONTH(A1758)</f>
        <v>10</v>
      </c>
      <c r="J1758" s="57" t="n">
        <f aca="false">D1758*INDEX(Справочник!$E$5:$E$16,MATCH(C1758,Справочник!$A$5:$A$16,0))</f>
        <v>17.4</v>
      </c>
      <c r="K1758" s="57" t="n">
        <f aca="false">D1758*INDEX(Справочник!$F$5:$F$16,MATCH(C1758,Справочник!$A$5:$A$16,0))</f>
        <v>7.9</v>
      </c>
    </row>
    <row r="1759" customFormat="false" ht="15" hidden="false" customHeight="false" outlineLevel="0" collapsed="false">
      <c r="A1759" s="53" t="n">
        <v>45958</v>
      </c>
      <c r="B1759" s="54" t="s">
        <v>1288</v>
      </c>
      <c r="C1759" s="54" t="s">
        <v>85</v>
      </c>
      <c r="D1759" s="54" t="n">
        <v>1</v>
      </c>
      <c r="E1759" s="55" t="n">
        <v>6.9</v>
      </c>
      <c r="F1759" s="56" t="n">
        <v>0.1</v>
      </c>
      <c r="G1759" s="57" t="n">
        <f aca="false">D1759*E1759</f>
        <v>6.9</v>
      </c>
      <c r="H1759" s="57" t="n">
        <f aca="false">G1759*(1-F1759)</f>
        <v>6.21</v>
      </c>
      <c r="I1759" s="1" t="n">
        <f aca="false">MONTH(A1759)</f>
        <v>10</v>
      </c>
      <c r="J1759" s="57" t="n">
        <f aca="false">D1759*INDEX(Справочник!$E$5:$E$16,MATCH(C1759,Справочник!$A$5:$A$16,0))</f>
        <v>2.3</v>
      </c>
      <c r="K1759" s="57" t="n">
        <f aca="false">D1759*INDEX(Справочник!$F$5:$F$16,MATCH(C1759,Справочник!$A$5:$A$16,0))</f>
        <v>0.7</v>
      </c>
    </row>
    <row r="1760" customFormat="false" ht="15" hidden="false" customHeight="false" outlineLevel="0" collapsed="false">
      <c r="A1760" s="53" t="n">
        <v>45958</v>
      </c>
      <c r="B1760" s="54" t="s">
        <v>1288</v>
      </c>
      <c r="C1760" s="54" t="s">
        <v>80</v>
      </c>
      <c r="D1760" s="54" t="n">
        <v>1</v>
      </c>
      <c r="E1760" s="55" t="n">
        <v>9.9</v>
      </c>
      <c r="F1760" s="56" t="n">
        <v>0.1</v>
      </c>
      <c r="G1760" s="57" t="n">
        <f aca="false">D1760*E1760</f>
        <v>9.9</v>
      </c>
      <c r="H1760" s="57" t="n">
        <f aca="false">G1760*(1-F1760)</f>
        <v>8.91</v>
      </c>
      <c r="I1760" s="1" t="n">
        <f aca="false">MONTH(A1760)</f>
        <v>10</v>
      </c>
      <c r="J1760" s="57" t="n">
        <f aca="false">D1760*INDEX(Справочник!$E$5:$E$16,MATCH(C1760,Справочник!$A$5:$A$16,0))</f>
        <v>4.2</v>
      </c>
      <c r="K1760" s="57" t="n">
        <f aca="false">D1760*INDEX(Справочник!$F$5:$F$16,MATCH(C1760,Справочник!$A$5:$A$16,0))</f>
        <v>0.9</v>
      </c>
    </row>
    <row r="1761" customFormat="false" ht="15" hidden="false" customHeight="false" outlineLevel="0" collapsed="false">
      <c r="A1761" s="53" t="n">
        <v>45958</v>
      </c>
      <c r="B1761" s="54" t="s">
        <v>1289</v>
      </c>
      <c r="C1761" s="54" t="s">
        <v>87</v>
      </c>
      <c r="D1761" s="54" t="n">
        <v>1</v>
      </c>
      <c r="E1761" s="55" t="n">
        <v>5.9</v>
      </c>
      <c r="F1761" s="56" t="n">
        <v>0.1</v>
      </c>
      <c r="G1761" s="57" t="n">
        <f aca="false">D1761*E1761</f>
        <v>5.9</v>
      </c>
      <c r="H1761" s="57" t="n">
        <f aca="false">G1761*(1-F1761)</f>
        <v>5.31</v>
      </c>
      <c r="I1761" s="1" t="n">
        <f aca="false">MONTH(A1761)</f>
        <v>10</v>
      </c>
      <c r="J1761" s="57" t="n">
        <f aca="false">D1761*INDEX(Справочник!$E$5:$E$16,MATCH(C1761,Справочник!$A$5:$A$16,0))</f>
        <v>1.9</v>
      </c>
      <c r="K1761" s="57" t="n">
        <f aca="false">D1761*INDEX(Справочник!$F$5:$F$16,MATCH(C1761,Справочник!$A$5:$A$16,0))</f>
        <v>0.7</v>
      </c>
    </row>
    <row r="1762" customFormat="false" ht="15" hidden="false" customHeight="false" outlineLevel="0" collapsed="false">
      <c r="A1762" s="53" t="n">
        <v>45958</v>
      </c>
      <c r="B1762" s="54" t="s">
        <v>1289</v>
      </c>
      <c r="C1762" s="54" t="s">
        <v>82</v>
      </c>
      <c r="D1762" s="54" t="n">
        <v>1</v>
      </c>
      <c r="E1762" s="55" t="n">
        <v>32</v>
      </c>
      <c r="F1762" s="56" t="n">
        <v>0</v>
      </c>
      <c r="G1762" s="57" t="n">
        <f aca="false">D1762*E1762</f>
        <v>32</v>
      </c>
      <c r="H1762" s="57" t="n">
        <f aca="false">G1762*(1-F1762)</f>
        <v>32</v>
      </c>
      <c r="I1762" s="1" t="n">
        <f aca="false">MONTH(A1762)</f>
        <v>10</v>
      </c>
      <c r="J1762" s="57" t="n">
        <f aca="false">D1762*INDEX(Справочник!$E$5:$E$16,MATCH(C1762,Справочник!$A$5:$A$16,0))</f>
        <v>16.5</v>
      </c>
      <c r="K1762" s="57" t="n">
        <f aca="false">D1762*INDEX(Справочник!$F$5:$F$16,MATCH(C1762,Справочник!$A$5:$A$16,0))</f>
        <v>2.4</v>
      </c>
    </row>
    <row r="1763" customFormat="false" ht="15" hidden="false" customHeight="false" outlineLevel="0" collapsed="false">
      <c r="A1763" s="53" t="n">
        <v>45958</v>
      </c>
      <c r="B1763" s="54" t="s">
        <v>1289</v>
      </c>
      <c r="C1763" s="54" t="s">
        <v>80</v>
      </c>
      <c r="D1763" s="54" t="n">
        <v>1</v>
      </c>
      <c r="E1763" s="55" t="n">
        <v>9.9</v>
      </c>
      <c r="F1763" s="56" t="n">
        <v>0.1</v>
      </c>
      <c r="G1763" s="57" t="n">
        <f aca="false">D1763*E1763</f>
        <v>9.9</v>
      </c>
      <c r="H1763" s="57" t="n">
        <f aca="false">G1763*(1-F1763)</f>
        <v>8.91</v>
      </c>
      <c r="I1763" s="1" t="n">
        <f aca="false">MONTH(A1763)</f>
        <v>10</v>
      </c>
      <c r="J1763" s="57" t="n">
        <f aca="false">D1763*INDEX(Справочник!$E$5:$E$16,MATCH(C1763,Справочник!$A$5:$A$16,0))</f>
        <v>4.2</v>
      </c>
      <c r="K1763" s="57" t="n">
        <f aca="false">D1763*INDEX(Справочник!$F$5:$F$16,MATCH(C1763,Справочник!$A$5:$A$16,0))</f>
        <v>0.9</v>
      </c>
    </row>
    <row r="1764" customFormat="false" ht="15" hidden="false" customHeight="false" outlineLevel="0" collapsed="false">
      <c r="A1764" s="53" t="n">
        <v>45958</v>
      </c>
      <c r="B1764" s="54" t="s">
        <v>1290</v>
      </c>
      <c r="C1764" s="54" t="s">
        <v>85</v>
      </c>
      <c r="D1764" s="54" t="n">
        <v>2</v>
      </c>
      <c r="E1764" s="55" t="n">
        <v>6.9</v>
      </c>
      <c r="F1764" s="56" t="n">
        <v>0.1</v>
      </c>
      <c r="G1764" s="57" t="n">
        <f aca="false">D1764*E1764</f>
        <v>13.8</v>
      </c>
      <c r="H1764" s="57" t="n">
        <f aca="false">G1764*(1-F1764)</f>
        <v>12.42</v>
      </c>
      <c r="I1764" s="1" t="n">
        <f aca="false">MONTH(A1764)</f>
        <v>10</v>
      </c>
      <c r="J1764" s="57" t="n">
        <f aca="false">D1764*INDEX(Справочник!$E$5:$E$16,MATCH(C1764,Справочник!$A$5:$A$16,0))</f>
        <v>4.6</v>
      </c>
      <c r="K1764" s="57" t="n">
        <f aca="false">D1764*INDEX(Справочник!$F$5:$F$16,MATCH(C1764,Справочник!$A$5:$A$16,0))</f>
        <v>1.4</v>
      </c>
    </row>
    <row r="1765" customFormat="false" ht="15" hidden="false" customHeight="false" outlineLevel="0" collapsed="false">
      <c r="A1765" s="53" t="n">
        <v>45959</v>
      </c>
      <c r="B1765" s="54" t="s">
        <v>1291</v>
      </c>
      <c r="C1765" s="54" t="s">
        <v>86</v>
      </c>
      <c r="D1765" s="54" t="n">
        <v>1</v>
      </c>
      <c r="E1765" s="55" t="n">
        <v>7.5</v>
      </c>
      <c r="F1765" s="56" t="n">
        <v>0</v>
      </c>
      <c r="G1765" s="57" t="n">
        <f aca="false">D1765*E1765</f>
        <v>7.5</v>
      </c>
      <c r="H1765" s="57" t="n">
        <f aca="false">G1765*(1-F1765)</f>
        <v>7.5</v>
      </c>
      <c r="I1765" s="1" t="n">
        <f aca="false">MONTH(A1765)</f>
        <v>10</v>
      </c>
      <c r="J1765" s="57" t="n">
        <f aca="false">D1765*INDEX(Справочник!$E$5:$E$16,MATCH(C1765,Справочник!$A$5:$A$16,0))</f>
        <v>2.6</v>
      </c>
      <c r="K1765" s="57" t="n">
        <f aca="false">D1765*INDEX(Справочник!$F$5:$F$16,MATCH(C1765,Справочник!$A$5:$A$16,0))</f>
        <v>0.7</v>
      </c>
    </row>
    <row r="1766" customFormat="false" ht="15" hidden="false" customHeight="false" outlineLevel="0" collapsed="false">
      <c r="A1766" s="53" t="n">
        <v>45959</v>
      </c>
      <c r="B1766" s="54" t="s">
        <v>1291</v>
      </c>
      <c r="C1766" s="54" t="s">
        <v>91</v>
      </c>
      <c r="D1766" s="54" t="n">
        <v>1</v>
      </c>
      <c r="E1766" s="55" t="n">
        <v>28</v>
      </c>
      <c r="F1766" s="56" t="n">
        <v>0.2</v>
      </c>
      <c r="G1766" s="57" t="n">
        <f aca="false">D1766*E1766</f>
        <v>28</v>
      </c>
      <c r="H1766" s="57" t="n">
        <f aca="false">G1766*(1-F1766)</f>
        <v>22.4</v>
      </c>
      <c r="I1766" s="1" t="n">
        <f aca="false">MONTH(A1766)</f>
        <v>10</v>
      </c>
      <c r="J1766" s="57" t="n">
        <f aca="false">D1766*INDEX(Справочник!$E$5:$E$16,MATCH(C1766,Справочник!$A$5:$A$16,0))</f>
        <v>17.4</v>
      </c>
      <c r="K1766" s="57" t="n">
        <f aca="false">D1766*INDEX(Справочник!$F$5:$F$16,MATCH(C1766,Справочник!$A$5:$A$16,0))</f>
        <v>7.9</v>
      </c>
    </row>
    <row r="1767" customFormat="false" ht="15" hidden="false" customHeight="false" outlineLevel="0" collapsed="false">
      <c r="A1767" s="53" t="n">
        <v>45959</v>
      </c>
      <c r="B1767" s="54" t="s">
        <v>1291</v>
      </c>
      <c r="C1767" s="54" t="s">
        <v>84</v>
      </c>
      <c r="D1767" s="54" t="n">
        <v>1</v>
      </c>
      <c r="E1767" s="55" t="n">
        <v>10.5</v>
      </c>
      <c r="F1767" s="56" t="n">
        <v>0.1</v>
      </c>
      <c r="G1767" s="57" t="n">
        <f aca="false">D1767*E1767</f>
        <v>10.5</v>
      </c>
      <c r="H1767" s="57" t="n">
        <f aca="false">G1767*(1-F1767)</f>
        <v>9.45</v>
      </c>
      <c r="I1767" s="1" t="n">
        <f aca="false">MONTH(A1767)</f>
        <v>10</v>
      </c>
      <c r="J1767" s="57" t="n">
        <f aca="false">D1767*INDEX(Справочник!$E$5:$E$16,MATCH(C1767,Справочник!$A$5:$A$16,0))</f>
        <v>4.7</v>
      </c>
      <c r="K1767" s="57" t="n">
        <f aca="false">D1767*INDEX(Справочник!$F$5:$F$16,MATCH(C1767,Справочник!$A$5:$A$16,0))</f>
        <v>0.9</v>
      </c>
    </row>
    <row r="1768" customFormat="false" ht="15" hidden="false" customHeight="false" outlineLevel="0" collapsed="false">
      <c r="A1768" s="53" t="n">
        <v>45959</v>
      </c>
      <c r="B1768" s="54" t="s">
        <v>1292</v>
      </c>
      <c r="C1768" s="54" t="s">
        <v>87</v>
      </c>
      <c r="D1768" s="54" t="n">
        <v>1</v>
      </c>
      <c r="E1768" s="55" t="n">
        <v>5.9</v>
      </c>
      <c r="F1768" s="56" t="n">
        <v>0</v>
      </c>
      <c r="G1768" s="57" t="n">
        <f aca="false">D1768*E1768</f>
        <v>5.9</v>
      </c>
      <c r="H1768" s="57" t="n">
        <f aca="false">G1768*(1-F1768)</f>
        <v>5.9</v>
      </c>
      <c r="I1768" s="1" t="n">
        <f aca="false">MONTH(A1768)</f>
        <v>10</v>
      </c>
      <c r="J1768" s="57" t="n">
        <f aca="false">D1768*INDEX(Справочник!$E$5:$E$16,MATCH(C1768,Справочник!$A$5:$A$16,0))</f>
        <v>1.9</v>
      </c>
      <c r="K1768" s="57" t="n">
        <f aca="false">D1768*INDEX(Справочник!$F$5:$F$16,MATCH(C1768,Справочник!$A$5:$A$16,0))</f>
        <v>0.7</v>
      </c>
    </row>
    <row r="1769" customFormat="false" ht="15" hidden="false" customHeight="false" outlineLevel="0" collapsed="false">
      <c r="A1769" s="53" t="n">
        <v>45959</v>
      </c>
      <c r="B1769" s="54" t="s">
        <v>1292</v>
      </c>
      <c r="C1769" s="54" t="s">
        <v>84</v>
      </c>
      <c r="D1769" s="54" t="n">
        <v>1</v>
      </c>
      <c r="E1769" s="55" t="n">
        <v>10.5</v>
      </c>
      <c r="F1769" s="56" t="n">
        <v>0</v>
      </c>
      <c r="G1769" s="57" t="n">
        <f aca="false">D1769*E1769</f>
        <v>10.5</v>
      </c>
      <c r="H1769" s="57" t="n">
        <f aca="false">G1769*(1-F1769)</f>
        <v>10.5</v>
      </c>
      <c r="I1769" s="1" t="n">
        <f aca="false">MONTH(A1769)</f>
        <v>10</v>
      </c>
      <c r="J1769" s="57" t="n">
        <f aca="false">D1769*INDEX(Справочник!$E$5:$E$16,MATCH(C1769,Справочник!$A$5:$A$16,0))</f>
        <v>4.7</v>
      </c>
      <c r="K1769" s="57" t="n">
        <f aca="false">D1769*INDEX(Справочник!$F$5:$F$16,MATCH(C1769,Справочник!$A$5:$A$16,0))</f>
        <v>0.9</v>
      </c>
    </row>
    <row r="1770" customFormat="false" ht="15" hidden="false" customHeight="false" outlineLevel="0" collapsed="false">
      <c r="A1770" s="53" t="n">
        <v>45959</v>
      </c>
      <c r="B1770" s="54" t="s">
        <v>1293</v>
      </c>
      <c r="C1770" s="54" t="s">
        <v>83</v>
      </c>
      <c r="D1770" s="54" t="n">
        <v>1</v>
      </c>
      <c r="E1770" s="55" t="n">
        <v>11.5</v>
      </c>
      <c r="F1770" s="56" t="n">
        <v>0.1</v>
      </c>
      <c r="G1770" s="57" t="n">
        <f aca="false">D1770*E1770</f>
        <v>11.5</v>
      </c>
      <c r="H1770" s="57" t="n">
        <f aca="false">G1770*(1-F1770)</f>
        <v>10.35</v>
      </c>
      <c r="I1770" s="1" t="n">
        <f aca="false">MONTH(A1770)</f>
        <v>10</v>
      </c>
      <c r="J1770" s="57" t="n">
        <f aca="false">D1770*INDEX(Справочник!$E$5:$E$16,MATCH(C1770,Справочник!$A$5:$A$16,0))</f>
        <v>5.1</v>
      </c>
      <c r="K1770" s="57" t="n">
        <f aca="false">D1770*INDEX(Справочник!$F$5:$F$16,MATCH(C1770,Справочник!$A$5:$A$16,0))</f>
        <v>0.9</v>
      </c>
    </row>
    <row r="1771" customFormat="false" ht="15" hidden="false" customHeight="false" outlineLevel="0" collapsed="false">
      <c r="A1771" s="53" t="n">
        <v>45959</v>
      </c>
      <c r="B1771" s="54" t="s">
        <v>1294</v>
      </c>
      <c r="C1771" s="54" t="s">
        <v>88</v>
      </c>
      <c r="D1771" s="54" t="n">
        <v>1</v>
      </c>
      <c r="E1771" s="55" t="n">
        <v>39</v>
      </c>
      <c r="F1771" s="56" t="n">
        <v>0</v>
      </c>
      <c r="G1771" s="57" t="n">
        <f aca="false">D1771*E1771</f>
        <v>39</v>
      </c>
      <c r="H1771" s="57" t="n">
        <f aca="false">G1771*(1-F1771)</f>
        <v>39</v>
      </c>
      <c r="I1771" s="1" t="n">
        <f aca="false">MONTH(A1771)</f>
        <v>10</v>
      </c>
      <c r="J1771" s="57" t="n">
        <f aca="false">D1771*INDEX(Справочник!$E$5:$E$16,MATCH(C1771,Справочник!$A$5:$A$16,0))</f>
        <v>24</v>
      </c>
      <c r="K1771" s="57" t="n">
        <f aca="false">D1771*INDEX(Справочник!$F$5:$F$16,MATCH(C1771,Справочник!$A$5:$A$16,0))</f>
        <v>4.2</v>
      </c>
    </row>
    <row r="1772" customFormat="false" ht="15" hidden="false" customHeight="false" outlineLevel="0" collapsed="false">
      <c r="A1772" s="53" t="n">
        <v>45959</v>
      </c>
      <c r="B1772" s="54" t="s">
        <v>1294</v>
      </c>
      <c r="C1772" s="54" t="s">
        <v>81</v>
      </c>
      <c r="D1772" s="54" t="n">
        <v>1</v>
      </c>
      <c r="E1772" s="55" t="n">
        <v>29.9</v>
      </c>
      <c r="F1772" s="56" t="n">
        <v>0</v>
      </c>
      <c r="G1772" s="57" t="n">
        <f aca="false">D1772*E1772</f>
        <v>29.9</v>
      </c>
      <c r="H1772" s="57" t="n">
        <f aca="false">G1772*(1-F1772)</f>
        <v>29.9</v>
      </c>
      <c r="I1772" s="1" t="n">
        <f aca="false">MONTH(A1772)</f>
        <v>10</v>
      </c>
      <c r="J1772" s="57" t="n">
        <f aca="false">D1772*INDEX(Справочник!$E$5:$E$16,MATCH(C1772,Справочник!$A$5:$A$16,0))</f>
        <v>14.8</v>
      </c>
      <c r="K1772" s="57" t="n">
        <f aca="false">D1772*INDEX(Справочник!$F$5:$F$16,MATCH(C1772,Справочник!$A$5:$A$16,0))</f>
        <v>2.4</v>
      </c>
    </row>
    <row r="1773" customFormat="false" ht="15" hidden="false" customHeight="false" outlineLevel="0" collapsed="false">
      <c r="A1773" s="53" t="n">
        <v>45959</v>
      </c>
      <c r="B1773" s="54" t="s">
        <v>1295</v>
      </c>
      <c r="C1773" s="54" t="s">
        <v>84</v>
      </c>
      <c r="D1773" s="54" t="n">
        <v>1</v>
      </c>
      <c r="E1773" s="55" t="n">
        <v>10.5</v>
      </c>
      <c r="F1773" s="56" t="n">
        <v>0.1</v>
      </c>
      <c r="G1773" s="57" t="n">
        <f aca="false">D1773*E1773</f>
        <v>10.5</v>
      </c>
      <c r="H1773" s="57" t="n">
        <f aca="false">G1773*(1-F1773)</f>
        <v>9.45</v>
      </c>
      <c r="I1773" s="1" t="n">
        <f aca="false">MONTH(A1773)</f>
        <v>10</v>
      </c>
      <c r="J1773" s="57" t="n">
        <f aca="false">D1773*INDEX(Справочник!$E$5:$E$16,MATCH(C1773,Справочник!$A$5:$A$16,0))</f>
        <v>4.7</v>
      </c>
      <c r="K1773" s="57" t="n">
        <f aca="false">D1773*INDEX(Справочник!$F$5:$F$16,MATCH(C1773,Справочник!$A$5:$A$16,0))</f>
        <v>0.9</v>
      </c>
    </row>
    <row r="1774" customFormat="false" ht="15" hidden="false" customHeight="false" outlineLevel="0" collapsed="false">
      <c r="A1774" s="53" t="n">
        <v>45959</v>
      </c>
      <c r="B1774" s="54" t="s">
        <v>1295</v>
      </c>
      <c r="C1774" s="54" t="s">
        <v>80</v>
      </c>
      <c r="D1774" s="54" t="n">
        <v>3</v>
      </c>
      <c r="E1774" s="55" t="n">
        <v>9.9</v>
      </c>
      <c r="F1774" s="56" t="n">
        <v>0.1</v>
      </c>
      <c r="G1774" s="57" t="n">
        <f aca="false">D1774*E1774</f>
        <v>29.7</v>
      </c>
      <c r="H1774" s="57" t="n">
        <f aca="false">G1774*(1-F1774)</f>
        <v>26.73</v>
      </c>
      <c r="I1774" s="1" t="n">
        <f aca="false">MONTH(A1774)</f>
        <v>10</v>
      </c>
      <c r="J1774" s="57" t="n">
        <f aca="false">D1774*INDEX(Справочник!$E$5:$E$16,MATCH(C1774,Справочник!$A$5:$A$16,0))</f>
        <v>12.6</v>
      </c>
      <c r="K1774" s="57" t="n">
        <f aca="false">D1774*INDEX(Справочник!$F$5:$F$16,MATCH(C1774,Справочник!$A$5:$A$16,0))</f>
        <v>2.7</v>
      </c>
    </row>
    <row r="1775" customFormat="false" ht="15" hidden="false" customHeight="false" outlineLevel="0" collapsed="false">
      <c r="A1775" s="53" t="n">
        <v>45959</v>
      </c>
      <c r="B1775" s="54" t="s">
        <v>1296</v>
      </c>
      <c r="C1775" s="54" t="s">
        <v>87</v>
      </c>
      <c r="D1775" s="54" t="n">
        <v>3</v>
      </c>
      <c r="E1775" s="55" t="n">
        <v>5.9</v>
      </c>
      <c r="F1775" s="56" t="n">
        <v>0.1</v>
      </c>
      <c r="G1775" s="57" t="n">
        <f aca="false">D1775*E1775</f>
        <v>17.7</v>
      </c>
      <c r="H1775" s="57" t="n">
        <f aca="false">G1775*(1-F1775)</f>
        <v>15.93</v>
      </c>
      <c r="I1775" s="1" t="n">
        <f aca="false">MONTH(A1775)</f>
        <v>10</v>
      </c>
      <c r="J1775" s="57" t="n">
        <f aca="false">D1775*INDEX(Справочник!$E$5:$E$16,MATCH(C1775,Справочник!$A$5:$A$16,0))</f>
        <v>5.7</v>
      </c>
      <c r="K1775" s="57" t="n">
        <f aca="false">D1775*INDEX(Справочник!$F$5:$F$16,MATCH(C1775,Справочник!$A$5:$A$16,0))</f>
        <v>2.1</v>
      </c>
    </row>
    <row r="1776" customFormat="false" ht="15" hidden="false" customHeight="false" outlineLevel="0" collapsed="false">
      <c r="A1776" s="53" t="n">
        <v>45959</v>
      </c>
      <c r="B1776" s="54" t="s">
        <v>1296</v>
      </c>
      <c r="C1776" s="54" t="s">
        <v>91</v>
      </c>
      <c r="D1776" s="54" t="n">
        <v>1</v>
      </c>
      <c r="E1776" s="55" t="n">
        <v>28</v>
      </c>
      <c r="F1776" s="56" t="n">
        <v>0.2</v>
      </c>
      <c r="G1776" s="57" t="n">
        <f aca="false">D1776*E1776</f>
        <v>28</v>
      </c>
      <c r="H1776" s="57" t="n">
        <f aca="false">G1776*(1-F1776)</f>
        <v>22.4</v>
      </c>
      <c r="I1776" s="1" t="n">
        <f aca="false">MONTH(A1776)</f>
        <v>10</v>
      </c>
      <c r="J1776" s="57" t="n">
        <f aca="false">D1776*INDEX(Справочник!$E$5:$E$16,MATCH(C1776,Справочник!$A$5:$A$16,0))</f>
        <v>17.4</v>
      </c>
      <c r="K1776" s="57" t="n">
        <f aca="false">D1776*INDEX(Справочник!$F$5:$F$16,MATCH(C1776,Справочник!$A$5:$A$16,0))</f>
        <v>7.9</v>
      </c>
    </row>
    <row r="1777" customFormat="false" ht="15" hidden="false" customHeight="false" outlineLevel="0" collapsed="false">
      <c r="A1777" s="53" t="n">
        <v>45959</v>
      </c>
      <c r="B1777" s="54" t="s">
        <v>1297</v>
      </c>
      <c r="C1777" s="54" t="s">
        <v>80</v>
      </c>
      <c r="D1777" s="54" t="n">
        <v>1</v>
      </c>
      <c r="E1777" s="55" t="n">
        <v>9.9</v>
      </c>
      <c r="F1777" s="56" t="n">
        <v>0</v>
      </c>
      <c r="G1777" s="57" t="n">
        <f aca="false">D1777*E1777</f>
        <v>9.9</v>
      </c>
      <c r="H1777" s="57" t="n">
        <f aca="false">G1777*(1-F1777)</f>
        <v>9.9</v>
      </c>
      <c r="I1777" s="1" t="n">
        <f aca="false">MONTH(A1777)</f>
        <v>10</v>
      </c>
      <c r="J1777" s="57" t="n">
        <f aca="false">D1777*INDEX(Справочник!$E$5:$E$16,MATCH(C1777,Справочник!$A$5:$A$16,0))</f>
        <v>4.2</v>
      </c>
      <c r="K1777" s="57" t="n">
        <f aca="false">D1777*INDEX(Справочник!$F$5:$F$16,MATCH(C1777,Справочник!$A$5:$A$16,0))</f>
        <v>0.9</v>
      </c>
    </row>
    <row r="1778" customFormat="false" ht="15" hidden="false" customHeight="false" outlineLevel="0" collapsed="false">
      <c r="A1778" s="53" t="n">
        <v>45959</v>
      </c>
      <c r="B1778" s="54" t="s">
        <v>1297</v>
      </c>
      <c r="C1778" s="54" t="s">
        <v>86</v>
      </c>
      <c r="D1778" s="54" t="n">
        <v>1</v>
      </c>
      <c r="E1778" s="55" t="n">
        <v>7.5</v>
      </c>
      <c r="F1778" s="56" t="n">
        <v>0</v>
      </c>
      <c r="G1778" s="57" t="n">
        <f aca="false">D1778*E1778</f>
        <v>7.5</v>
      </c>
      <c r="H1778" s="57" t="n">
        <f aca="false">G1778*(1-F1778)</f>
        <v>7.5</v>
      </c>
      <c r="I1778" s="1" t="n">
        <f aca="false">MONTH(A1778)</f>
        <v>10</v>
      </c>
      <c r="J1778" s="57" t="n">
        <f aca="false">D1778*INDEX(Справочник!$E$5:$E$16,MATCH(C1778,Справочник!$A$5:$A$16,0))</f>
        <v>2.6</v>
      </c>
      <c r="K1778" s="57" t="n">
        <f aca="false">D1778*INDEX(Справочник!$F$5:$F$16,MATCH(C1778,Справочник!$A$5:$A$16,0))</f>
        <v>0.7</v>
      </c>
    </row>
    <row r="1779" customFormat="false" ht="15" hidden="false" customHeight="false" outlineLevel="0" collapsed="false">
      <c r="A1779" s="53" t="n">
        <v>45960</v>
      </c>
      <c r="B1779" s="54" t="s">
        <v>1298</v>
      </c>
      <c r="C1779" s="54" t="s">
        <v>86</v>
      </c>
      <c r="D1779" s="54" t="n">
        <v>2</v>
      </c>
      <c r="E1779" s="55" t="n">
        <v>7.5</v>
      </c>
      <c r="F1779" s="56" t="n">
        <v>0.1</v>
      </c>
      <c r="G1779" s="57" t="n">
        <f aca="false">D1779*E1779</f>
        <v>15</v>
      </c>
      <c r="H1779" s="57" t="n">
        <f aca="false">G1779*(1-F1779)</f>
        <v>13.5</v>
      </c>
      <c r="I1779" s="1" t="n">
        <f aca="false">MONTH(A1779)</f>
        <v>10</v>
      </c>
      <c r="J1779" s="57" t="n">
        <f aca="false">D1779*INDEX(Справочник!$E$5:$E$16,MATCH(C1779,Справочник!$A$5:$A$16,0))</f>
        <v>5.2</v>
      </c>
      <c r="K1779" s="57" t="n">
        <f aca="false">D1779*INDEX(Справочник!$F$5:$F$16,MATCH(C1779,Справочник!$A$5:$A$16,0))</f>
        <v>1.4</v>
      </c>
    </row>
    <row r="1780" customFormat="false" ht="15" hidden="false" customHeight="false" outlineLevel="0" collapsed="false">
      <c r="A1780" s="53" t="n">
        <v>45960</v>
      </c>
      <c r="B1780" s="54" t="s">
        <v>1298</v>
      </c>
      <c r="C1780" s="54" t="s">
        <v>88</v>
      </c>
      <c r="D1780" s="54" t="n">
        <v>1</v>
      </c>
      <c r="E1780" s="55" t="n">
        <v>39</v>
      </c>
      <c r="F1780" s="56" t="n">
        <v>0</v>
      </c>
      <c r="G1780" s="57" t="n">
        <f aca="false">D1780*E1780</f>
        <v>39</v>
      </c>
      <c r="H1780" s="57" t="n">
        <f aca="false">G1780*(1-F1780)</f>
        <v>39</v>
      </c>
      <c r="I1780" s="1" t="n">
        <f aca="false">MONTH(A1780)</f>
        <v>10</v>
      </c>
      <c r="J1780" s="57" t="n">
        <f aca="false">D1780*INDEX(Справочник!$E$5:$E$16,MATCH(C1780,Справочник!$A$5:$A$16,0))</f>
        <v>24</v>
      </c>
      <c r="K1780" s="57" t="n">
        <f aca="false">D1780*INDEX(Справочник!$F$5:$F$16,MATCH(C1780,Справочник!$A$5:$A$16,0))</f>
        <v>4.2</v>
      </c>
    </row>
    <row r="1781" customFormat="false" ht="15" hidden="false" customHeight="false" outlineLevel="0" collapsed="false">
      <c r="A1781" s="53" t="n">
        <v>45960</v>
      </c>
      <c r="B1781" s="54" t="s">
        <v>1299</v>
      </c>
      <c r="C1781" s="54" t="s">
        <v>80</v>
      </c>
      <c r="D1781" s="54" t="n">
        <v>3</v>
      </c>
      <c r="E1781" s="55" t="n">
        <v>9.9</v>
      </c>
      <c r="F1781" s="56" t="n">
        <v>0</v>
      </c>
      <c r="G1781" s="57" t="n">
        <f aca="false">D1781*E1781</f>
        <v>29.7</v>
      </c>
      <c r="H1781" s="57" t="n">
        <f aca="false">G1781*(1-F1781)</f>
        <v>29.7</v>
      </c>
      <c r="I1781" s="1" t="n">
        <f aca="false">MONTH(A1781)</f>
        <v>10</v>
      </c>
      <c r="J1781" s="57" t="n">
        <f aca="false">D1781*INDEX(Справочник!$E$5:$E$16,MATCH(C1781,Справочник!$A$5:$A$16,0))</f>
        <v>12.6</v>
      </c>
      <c r="K1781" s="57" t="n">
        <f aca="false">D1781*INDEX(Справочник!$F$5:$F$16,MATCH(C1781,Справочник!$A$5:$A$16,0))</f>
        <v>2.7</v>
      </c>
    </row>
    <row r="1782" customFormat="false" ht="15" hidden="false" customHeight="false" outlineLevel="0" collapsed="false">
      <c r="A1782" s="53" t="n">
        <v>45960</v>
      </c>
      <c r="B1782" s="54" t="s">
        <v>1300</v>
      </c>
      <c r="C1782" s="54" t="s">
        <v>80</v>
      </c>
      <c r="D1782" s="54" t="n">
        <v>2</v>
      </c>
      <c r="E1782" s="55" t="n">
        <v>9.9</v>
      </c>
      <c r="F1782" s="56" t="n">
        <v>0.1</v>
      </c>
      <c r="G1782" s="57" t="n">
        <f aca="false">D1782*E1782</f>
        <v>19.8</v>
      </c>
      <c r="H1782" s="57" t="n">
        <f aca="false">G1782*(1-F1782)</f>
        <v>17.82</v>
      </c>
      <c r="I1782" s="1" t="n">
        <f aca="false">MONTH(A1782)</f>
        <v>10</v>
      </c>
      <c r="J1782" s="57" t="n">
        <f aca="false">D1782*INDEX(Справочник!$E$5:$E$16,MATCH(C1782,Справочник!$A$5:$A$16,0))</f>
        <v>8.4</v>
      </c>
      <c r="K1782" s="57" t="n">
        <f aca="false">D1782*INDEX(Справочник!$F$5:$F$16,MATCH(C1782,Справочник!$A$5:$A$16,0))</f>
        <v>1.8</v>
      </c>
    </row>
    <row r="1783" customFormat="false" ht="15" hidden="false" customHeight="false" outlineLevel="0" collapsed="false">
      <c r="A1783" s="53" t="n">
        <v>45960</v>
      </c>
      <c r="B1783" s="54" t="s">
        <v>1301</v>
      </c>
      <c r="C1783" s="54" t="s">
        <v>80</v>
      </c>
      <c r="D1783" s="54" t="n">
        <v>2</v>
      </c>
      <c r="E1783" s="55" t="n">
        <v>9.9</v>
      </c>
      <c r="F1783" s="56" t="n">
        <v>0.1</v>
      </c>
      <c r="G1783" s="57" t="n">
        <f aca="false">D1783*E1783</f>
        <v>19.8</v>
      </c>
      <c r="H1783" s="57" t="n">
        <f aca="false">G1783*(1-F1783)</f>
        <v>17.82</v>
      </c>
      <c r="I1783" s="1" t="n">
        <f aca="false">MONTH(A1783)</f>
        <v>10</v>
      </c>
      <c r="J1783" s="57" t="n">
        <f aca="false">D1783*INDEX(Справочник!$E$5:$E$16,MATCH(C1783,Справочник!$A$5:$A$16,0))</f>
        <v>8.4</v>
      </c>
      <c r="K1783" s="57" t="n">
        <f aca="false">D1783*INDEX(Справочник!$F$5:$F$16,MATCH(C1783,Справочник!$A$5:$A$16,0))</f>
        <v>1.8</v>
      </c>
    </row>
    <row r="1784" customFormat="false" ht="15" hidden="false" customHeight="false" outlineLevel="0" collapsed="false">
      <c r="A1784" s="53" t="n">
        <v>45960</v>
      </c>
      <c r="B1784" s="54" t="s">
        <v>1301</v>
      </c>
      <c r="C1784" s="54" t="s">
        <v>83</v>
      </c>
      <c r="D1784" s="54" t="n">
        <v>1</v>
      </c>
      <c r="E1784" s="55" t="n">
        <v>11.5</v>
      </c>
      <c r="F1784" s="56" t="n">
        <v>0.1</v>
      </c>
      <c r="G1784" s="57" t="n">
        <f aca="false">D1784*E1784</f>
        <v>11.5</v>
      </c>
      <c r="H1784" s="57" t="n">
        <f aca="false">G1784*(1-F1784)</f>
        <v>10.35</v>
      </c>
      <c r="I1784" s="1" t="n">
        <f aca="false">MONTH(A1784)</f>
        <v>10</v>
      </c>
      <c r="J1784" s="57" t="n">
        <f aca="false">D1784*INDEX(Справочник!$E$5:$E$16,MATCH(C1784,Справочник!$A$5:$A$16,0))</f>
        <v>5.1</v>
      </c>
      <c r="K1784" s="57" t="n">
        <f aca="false">D1784*INDEX(Справочник!$F$5:$F$16,MATCH(C1784,Справочник!$A$5:$A$16,0))</f>
        <v>0.9</v>
      </c>
    </row>
    <row r="1785" customFormat="false" ht="15" hidden="false" customHeight="false" outlineLevel="0" collapsed="false">
      <c r="A1785" s="53" t="n">
        <v>45961</v>
      </c>
      <c r="B1785" s="54" t="s">
        <v>1302</v>
      </c>
      <c r="C1785" s="54" t="s">
        <v>82</v>
      </c>
      <c r="D1785" s="54" t="n">
        <v>1</v>
      </c>
      <c r="E1785" s="55" t="n">
        <v>32</v>
      </c>
      <c r="F1785" s="56" t="n">
        <v>0</v>
      </c>
      <c r="G1785" s="57" t="n">
        <f aca="false">D1785*E1785</f>
        <v>32</v>
      </c>
      <c r="H1785" s="57" t="n">
        <f aca="false">G1785*(1-F1785)</f>
        <v>32</v>
      </c>
      <c r="I1785" s="1" t="n">
        <f aca="false">MONTH(A1785)</f>
        <v>10</v>
      </c>
      <c r="J1785" s="57" t="n">
        <f aca="false">D1785*INDEX(Справочник!$E$5:$E$16,MATCH(C1785,Справочник!$A$5:$A$16,0))</f>
        <v>16.5</v>
      </c>
      <c r="K1785" s="57" t="n">
        <f aca="false">D1785*INDEX(Справочник!$F$5:$F$16,MATCH(C1785,Справочник!$A$5:$A$16,0))</f>
        <v>2.4</v>
      </c>
    </row>
    <row r="1786" customFormat="false" ht="15" hidden="false" customHeight="false" outlineLevel="0" collapsed="false">
      <c r="A1786" s="53" t="n">
        <v>45961</v>
      </c>
      <c r="B1786" s="54" t="s">
        <v>1303</v>
      </c>
      <c r="C1786" s="54" t="s">
        <v>80</v>
      </c>
      <c r="D1786" s="54" t="n">
        <v>2</v>
      </c>
      <c r="E1786" s="55" t="n">
        <v>9.9</v>
      </c>
      <c r="F1786" s="56" t="n">
        <v>0.1</v>
      </c>
      <c r="G1786" s="57" t="n">
        <f aca="false">D1786*E1786</f>
        <v>19.8</v>
      </c>
      <c r="H1786" s="57" t="n">
        <f aca="false">G1786*(1-F1786)</f>
        <v>17.82</v>
      </c>
      <c r="I1786" s="1" t="n">
        <f aca="false">MONTH(A1786)</f>
        <v>10</v>
      </c>
      <c r="J1786" s="57" t="n">
        <f aca="false">D1786*INDEX(Справочник!$E$5:$E$16,MATCH(C1786,Справочник!$A$5:$A$16,0))</f>
        <v>8.4</v>
      </c>
      <c r="K1786" s="57" t="n">
        <f aca="false">D1786*INDEX(Справочник!$F$5:$F$16,MATCH(C1786,Справочник!$A$5:$A$16,0))</f>
        <v>1.8</v>
      </c>
    </row>
    <row r="1787" customFormat="false" ht="15" hidden="false" customHeight="false" outlineLevel="0" collapsed="false">
      <c r="A1787" s="53" t="n">
        <v>45961</v>
      </c>
      <c r="B1787" s="54" t="s">
        <v>1304</v>
      </c>
      <c r="C1787" s="54" t="s">
        <v>80</v>
      </c>
      <c r="D1787" s="54" t="n">
        <v>2</v>
      </c>
      <c r="E1787" s="55" t="n">
        <v>9.9</v>
      </c>
      <c r="F1787" s="56" t="n">
        <v>0.1</v>
      </c>
      <c r="G1787" s="57" t="n">
        <f aca="false">D1787*E1787</f>
        <v>19.8</v>
      </c>
      <c r="H1787" s="57" t="n">
        <f aca="false">G1787*(1-F1787)</f>
        <v>17.82</v>
      </c>
      <c r="I1787" s="1" t="n">
        <f aca="false">MONTH(A1787)</f>
        <v>10</v>
      </c>
      <c r="J1787" s="57" t="n">
        <f aca="false">D1787*INDEX(Справочник!$E$5:$E$16,MATCH(C1787,Справочник!$A$5:$A$16,0))</f>
        <v>8.4</v>
      </c>
      <c r="K1787" s="57" t="n">
        <f aca="false">D1787*INDEX(Справочник!$F$5:$F$16,MATCH(C1787,Справочник!$A$5:$A$16,0))</f>
        <v>1.8</v>
      </c>
    </row>
    <row r="1788" customFormat="false" ht="15" hidden="false" customHeight="false" outlineLevel="0" collapsed="false">
      <c r="A1788" s="53" t="n">
        <v>45961</v>
      </c>
      <c r="B1788" s="54" t="s">
        <v>1304</v>
      </c>
      <c r="C1788" s="54" t="s">
        <v>84</v>
      </c>
      <c r="D1788" s="54" t="n">
        <v>1</v>
      </c>
      <c r="E1788" s="55" t="n">
        <v>10.5</v>
      </c>
      <c r="F1788" s="56" t="n">
        <v>0</v>
      </c>
      <c r="G1788" s="57" t="n">
        <f aca="false">D1788*E1788</f>
        <v>10.5</v>
      </c>
      <c r="H1788" s="57" t="n">
        <f aca="false">G1788*(1-F1788)</f>
        <v>10.5</v>
      </c>
      <c r="I1788" s="1" t="n">
        <f aca="false">MONTH(A1788)</f>
        <v>10</v>
      </c>
      <c r="J1788" s="57" t="n">
        <f aca="false">D1788*INDEX(Справочник!$E$5:$E$16,MATCH(C1788,Справочник!$A$5:$A$16,0))</f>
        <v>4.7</v>
      </c>
      <c r="K1788" s="57" t="n">
        <f aca="false">D1788*INDEX(Справочник!$F$5:$F$16,MATCH(C1788,Справочник!$A$5:$A$16,0))</f>
        <v>0.9</v>
      </c>
    </row>
    <row r="1789" customFormat="false" ht="15" hidden="false" customHeight="false" outlineLevel="0" collapsed="false">
      <c r="A1789" s="53" t="n">
        <v>45961</v>
      </c>
      <c r="B1789" s="54" t="s">
        <v>1304</v>
      </c>
      <c r="C1789" s="54" t="s">
        <v>85</v>
      </c>
      <c r="D1789" s="54" t="n">
        <v>1</v>
      </c>
      <c r="E1789" s="55" t="n">
        <v>6.9</v>
      </c>
      <c r="F1789" s="56" t="n">
        <v>0.1</v>
      </c>
      <c r="G1789" s="57" t="n">
        <f aca="false">D1789*E1789</f>
        <v>6.9</v>
      </c>
      <c r="H1789" s="57" t="n">
        <f aca="false">G1789*(1-F1789)</f>
        <v>6.21</v>
      </c>
      <c r="I1789" s="1" t="n">
        <f aca="false">MONTH(A1789)</f>
        <v>10</v>
      </c>
      <c r="J1789" s="57" t="n">
        <f aca="false">D1789*INDEX(Справочник!$E$5:$E$16,MATCH(C1789,Справочник!$A$5:$A$16,0))</f>
        <v>2.3</v>
      </c>
      <c r="K1789" s="57" t="n">
        <f aca="false">D1789*INDEX(Справочник!$F$5:$F$16,MATCH(C1789,Справочник!$A$5:$A$16,0))</f>
        <v>0.7</v>
      </c>
    </row>
    <row r="1790" customFormat="false" ht="15" hidden="false" customHeight="false" outlineLevel="0" collapsed="false">
      <c r="A1790" s="53" t="n">
        <v>45962</v>
      </c>
      <c r="B1790" s="54" t="s">
        <v>1305</v>
      </c>
      <c r="C1790" s="54" t="s">
        <v>85</v>
      </c>
      <c r="D1790" s="54" t="n">
        <v>1</v>
      </c>
      <c r="E1790" s="55" t="n">
        <v>6.9</v>
      </c>
      <c r="F1790" s="56" t="n">
        <v>0</v>
      </c>
      <c r="G1790" s="57" t="n">
        <f aca="false">D1790*E1790</f>
        <v>6.9</v>
      </c>
      <c r="H1790" s="57" t="n">
        <f aca="false">G1790*(1-F1790)</f>
        <v>6.9</v>
      </c>
      <c r="I1790" s="1" t="n">
        <f aca="false">MONTH(A1790)</f>
        <v>11</v>
      </c>
      <c r="J1790" s="57" t="n">
        <f aca="false">D1790*INDEX(Справочник!$E$5:$E$16,MATCH(C1790,Справочник!$A$5:$A$16,0))</f>
        <v>2.3</v>
      </c>
      <c r="K1790" s="57" t="n">
        <f aca="false">D1790*INDEX(Справочник!$F$5:$F$16,MATCH(C1790,Справочник!$A$5:$A$16,0))</f>
        <v>0.7</v>
      </c>
    </row>
    <row r="1791" customFormat="false" ht="15" hidden="false" customHeight="false" outlineLevel="0" collapsed="false">
      <c r="A1791" s="53" t="n">
        <v>45962</v>
      </c>
      <c r="B1791" s="54" t="s">
        <v>1305</v>
      </c>
      <c r="C1791" s="54" t="s">
        <v>83</v>
      </c>
      <c r="D1791" s="54" t="n">
        <v>2</v>
      </c>
      <c r="E1791" s="55" t="n">
        <v>11.5</v>
      </c>
      <c r="F1791" s="56" t="n">
        <v>0.15</v>
      </c>
      <c r="G1791" s="57" t="n">
        <f aca="false">D1791*E1791</f>
        <v>23</v>
      </c>
      <c r="H1791" s="57" t="n">
        <f aca="false">G1791*(1-F1791)</f>
        <v>19.55</v>
      </c>
      <c r="I1791" s="1" t="n">
        <f aca="false">MONTH(A1791)</f>
        <v>11</v>
      </c>
      <c r="J1791" s="57" t="n">
        <f aca="false">D1791*INDEX(Справочник!$E$5:$E$16,MATCH(C1791,Справочник!$A$5:$A$16,0))</f>
        <v>10.2</v>
      </c>
      <c r="K1791" s="57" t="n">
        <f aca="false">D1791*INDEX(Справочник!$F$5:$F$16,MATCH(C1791,Справочник!$A$5:$A$16,0))</f>
        <v>1.8</v>
      </c>
    </row>
    <row r="1792" customFormat="false" ht="15" hidden="false" customHeight="false" outlineLevel="0" collapsed="false">
      <c r="A1792" s="53" t="n">
        <v>45962</v>
      </c>
      <c r="B1792" s="54" t="s">
        <v>1306</v>
      </c>
      <c r="C1792" s="54" t="s">
        <v>83</v>
      </c>
      <c r="D1792" s="54" t="n">
        <v>1</v>
      </c>
      <c r="E1792" s="55" t="n">
        <v>11.5</v>
      </c>
      <c r="F1792" s="56" t="n">
        <v>0.1</v>
      </c>
      <c r="G1792" s="57" t="n">
        <f aca="false">D1792*E1792</f>
        <v>11.5</v>
      </c>
      <c r="H1792" s="57" t="n">
        <f aca="false">G1792*(1-F1792)</f>
        <v>10.35</v>
      </c>
      <c r="I1792" s="1" t="n">
        <f aca="false">MONTH(A1792)</f>
        <v>11</v>
      </c>
      <c r="J1792" s="57" t="n">
        <f aca="false">D1792*INDEX(Справочник!$E$5:$E$16,MATCH(C1792,Справочник!$A$5:$A$16,0))</f>
        <v>5.1</v>
      </c>
      <c r="K1792" s="57" t="n">
        <f aca="false">D1792*INDEX(Справочник!$F$5:$F$16,MATCH(C1792,Справочник!$A$5:$A$16,0))</f>
        <v>0.9</v>
      </c>
    </row>
    <row r="1793" customFormat="false" ht="15" hidden="false" customHeight="false" outlineLevel="0" collapsed="false">
      <c r="A1793" s="53" t="n">
        <v>45962</v>
      </c>
      <c r="B1793" s="54" t="s">
        <v>1306</v>
      </c>
      <c r="C1793" s="54" t="s">
        <v>85</v>
      </c>
      <c r="D1793" s="54" t="n">
        <v>1</v>
      </c>
      <c r="E1793" s="55" t="n">
        <v>6.9</v>
      </c>
      <c r="F1793" s="56" t="n">
        <v>0.15</v>
      </c>
      <c r="G1793" s="57" t="n">
        <f aca="false">D1793*E1793</f>
        <v>6.9</v>
      </c>
      <c r="H1793" s="57" t="n">
        <f aca="false">G1793*(1-F1793)</f>
        <v>5.865</v>
      </c>
      <c r="I1793" s="1" t="n">
        <f aca="false">MONTH(A1793)</f>
        <v>11</v>
      </c>
      <c r="J1793" s="57" t="n">
        <f aca="false">D1793*INDEX(Справочник!$E$5:$E$16,MATCH(C1793,Справочник!$A$5:$A$16,0))</f>
        <v>2.3</v>
      </c>
      <c r="K1793" s="57" t="n">
        <f aca="false">D1793*INDEX(Справочник!$F$5:$F$16,MATCH(C1793,Справочник!$A$5:$A$16,0))</f>
        <v>0.7</v>
      </c>
    </row>
    <row r="1794" customFormat="false" ht="15" hidden="false" customHeight="false" outlineLevel="0" collapsed="false">
      <c r="A1794" s="53" t="n">
        <v>45962</v>
      </c>
      <c r="B1794" s="54" t="s">
        <v>1306</v>
      </c>
      <c r="C1794" s="54" t="s">
        <v>80</v>
      </c>
      <c r="D1794" s="54" t="n">
        <v>1</v>
      </c>
      <c r="E1794" s="55" t="n">
        <v>9.9</v>
      </c>
      <c r="F1794" s="56" t="n">
        <v>0.15</v>
      </c>
      <c r="G1794" s="57" t="n">
        <f aca="false">D1794*E1794</f>
        <v>9.9</v>
      </c>
      <c r="H1794" s="57" t="n">
        <f aca="false">G1794*(1-F1794)</f>
        <v>8.415</v>
      </c>
      <c r="I1794" s="1" t="n">
        <f aca="false">MONTH(A1794)</f>
        <v>11</v>
      </c>
      <c r="J1794" s="57" t="n">
        <f aca="false">D1794*INDEX(Справочник!$E$5:$E$16,MATCH(C1794,Справочник!$A$5:$A$16,0))</f>
        <v>4.2</v>
      </c>
      <c r="K1794" s="57" t="n">
        <f aca="false">D1794*INDEX(Справочник!$F$5:$F$16,MATCH(C1794,Справочник!$A$5:$A$16,0))</f>
        <v>0.9</v>
      </c>
    </row>
    <row r="1795" customFormat="false" ht="15" hidden="false" customHeight="false" outlineLevel="0" collapsed="false">
      <c r="A1795" s="53" t="n">
        <v>45962</v>
      </c>
      <c r="B1795" s="54" t="s">
        <v>1307</v>
      </c>
      <c r="C1795" s="54" t="s">
        <v>85</v>
      </c>
      <c r="D1795" s="54" t="n">
        <v>2</v>
      </c>
      <c r="E1795" s="55" t="n">
        <v>6.9</v>
      </c>
      <c r="F1795" s="56" t="n">
        <v>0</v>
      </c>
      <c r="G1795" s="57" t="n">
        <f aca="false">D1795*E1795</f>
        <v>13.8</v>
      </c>
      <c r="H1795" s="57" t="n">
        <f aca="false">G1795*(1-F1795)</f>
        <v>13.8</v>
      </c>
      <c r="I1795" s="1" t="n">
        <f aca="false">MONTH(A1795)</f>
        <v>11</v>
      </c>
      <c r="J1795" s="57" t="n">
        <f aca="false">D1795*INDEX(Справочник!$E$5:$E$16,MATCH(C1795,Справочник!$A$5:$A$16,0))</f>
        <v>4.6</v>
      </c>
      <c r="K1795" s="57" t="n">
        <f aca="false">D1795*INDEX(Справочник!$F$5:$F$16,MATCH(C1795,Справочник!$A$5:$A$16,0))</f>
        <v>1.4</v>
      </c>
    </row>
    <row r="1796" customFormat="false" ht="15" hidden="false" customHeight="false" outlineLevel="0" collapsed="false">
      <c r="A1796" s="53" t="n">
        <v>45962</v>
      </c>
      <c r="B1796" s="54" t="s">
        <v>1307</v>
      </c>
      <c r="C1796" s="54" t="s">
        <v>86</v>
      </c>
      <c r="D1796" s="54" t="n">
        <v>1</v>
      </c>
      <c r="E1796" s="55" t="n">
        <v>7.5</v>
      </c>
      <c r="F1796" s="56" t="n">
        <v>0</v>
      </c>
      <c r="G1796" s="57" t="n">
        <f aca="false">D1796*E1796</f>
        <v>7.5</v>
      </c>
      <c r="H1796" s="57" t="n">
        <f aca="false">G1796*(1-F1796)</f>
        <v>7.5</v>
      </c>
      <c r="I1796" s="1" t="n">
        <f aca="false">MONTH(A1796)</f>
        <v>11</v>
      </c>
      <c r="J1796" s="57" t="n">
        <f aca="false">D1796*INDEX(Справочник!$E$5:$E$16,MATCH(C1796,Справочник!$A$5:$A$16,0))</f>
        <v>2.6</v>
      </c>
      <c r="K1796" s="57" t="n">
        <f aca="false">D1796*INDEX(Справочник!$F$5:$F$16,MATCH(C1796,Справочник!$A$5:$A$16,0))</f>
        <v>0.7</v>
      </c>
    </row>
    <row r="1797" customFormat="false" ht="15" hidden="false" customHeight="false" outlineLevel="0" collapsed="false">
      <c r="A1797" s="53" t="n">
        <v>45962</v>
      </c>
      <c r="B1797" s="54" t="s">
        <v>1307</v>
      </c>
      <c r="C1797" s="54" t="s">
        <v>80</v>
      </c>
      <c r="D1797" s="54" t="n">
        <v>1</v>
      </c>
      <c r="E1797" s="55" t="n">
        <v>9.9</v>
      </c>
      <c r="F1797" s="56" t="n">
        <v>0.15</v>
      </c>
      <c r="G1797" s="57" t="n">
        <f aca="false">D1797*E1797</f>
        <v>9.9</v>
      </c>
      <c r="H1797" s="57" t="n">
        <f aca="false">G1797*(1-F1797)</f>
        <v>8.415</v>
      </c>
      <c r="I1797" s="1" t="n">
        <f aca="false">MONTH(A1797)</f>
        <v>11</v>
      </c>
      <c r="J1797" s="57" t="n">
        <f aca="false">D1797*INDEX(Справочник!$E$5:$E$16,MATCH(C1797,Справочник!$A$5:$A$16,0))</f>
        <v>4.2</v>
      </c>
      <c r="K1797" s="57" t="n">
        <f aca="false">D1797*INDEX(Справочник!$F$5:$F$16,MATCH(C1797,Справочник!$A$5:$A$16,0))</f>
        <v>0.9</v>
      </c>
    </row>
    <row r="1798" customFormat="false" ht="15" hidden="false" customHeight="false" outlineLevel="0" collapsed="false">
      <c r="A1798" s="53" t="n">
        <v>45962</v>
      </c>
      <c r="B1798" s="54" t="s">
        <v>1308</v>
      </c>
      <c r="C1798" s="54" t="s">
        <v>80</v>
      </c>
      <c r="D1798" s="54" t="n">
        <v>3</v>
      </c>
      <c r="E1798" s="55" t="n">
        <v>9.9</v>
      </c>
      <c r="F1798" s="56" t="n">
        <v>0.15</v>
      </c>
      <c r="G1798" s="57" t="n">
        <f aca="false">D1798*E1798</f>
        <v>29.7</v>
      </c>
      <c r="H1798" s="57" t="n">
        <f aca="false">G1798*(1-F1798)</f>
        <v>25.245</v>
      </c>
      <c r="I1798" s="1" t="n">
        <f aca="false">MONTH(A1798)</f>
        <v>11</v>
      </c>
      <c r="J1798" s="57" t="n">
        <f aca="false">D1798*INDEX(Справочник!$E$5:$E$16,MATCH(C1798,Справочник!$A$5:$A$16,0))</f>
        <v>12.6</v>
      </c>
      <c r="K1798" s="57" t="n">
        <f aca="false">D1798*INDEX(Справочник!$F$5:$F$16,MATCH(C1798,Справочник!$A$5:$A$16,0))</f>
        <v>2.7</v>
      </c>
    </row>
    <row r="1799" customFormat="false" ht="15" hidden="false" customHeight="false" outlineLevel="0" collapsed="false">
      <c r="A1799" s="53" t="n">
        <v>45963</v>
      </c>
      <c r="B1799" s="54" t="s">
        <v>1309</v>
      </c>
      <c r="C1799" s="54" t="s">
        <v>86</v>
      </c>
      <c r="D1799" s="54" t="n">
        <v>2</v>
      </c>
      <c r="E1799" s="55" t="n">
        <v>7.5</v>
      </c>
      <c r="F1799" s="56" t="n">
        <v>0.15</v>
      </c>
      <c r="G1799" s="57" t="n">
        <f aca="false">D1799*E1799</f>
        <v>15</v>
      </c>
      <c r="H1799" s="57" t="n">
        <f aca="false">G1799*(1-F1799)</f>
        <v>12.75</v>
      </c>
      <c r="I1799" s="1" t="n">
        <f aca="false">MONTH(A1799)</f>
        <v>11</v>
      </c>
      <c r="J1799" s="57" t="n">
        <f aca="false">D1799*INDEX(Справочник!$E$5:$E$16,MATCH(C1799,Справочник!$A$5:$A$16,0))</f>
        <v>5.2</v>
      </c>
      <c r="K1799" s="57" t="n">
        <f aca="false">D1799*INDEX(Справочник!$F$5:$F$16,MATCH(C1799,Справочник!$A$5:$A$16,0))</f>
        <v>1.4</v>
      </c>
    </row>
    <row r="1800" customFormat="false" ht="15" hidden="false" customHeight="false" outlineLevel="0" collapsed="false">
      <c r="A1800" s="53" t="n">
        <v>45963</v>
      </c>
      <c r="B1800" s="54" t="s">
        <v>1310</v>
      </c>
      <c r="C1800" s="54" t="s">
        <v>80</v>
      </c>
      <c r="D1800" s="54" t="n">
        <v>1</v>
      </c>
      <c r="E1800" s="55" t="n">
        <v>9.9</v>
      </c>
      <c r="F1800" s="56" t="n">
        <v>0</v>
      </c>
      <c r="G1800" s="57" t="n">
        <f aca="false">D1800*E1800</f>
        <v>9.9</v>
      </c>
      <c r="H1800" s="57" t="n">
        <f aca="false">G1800*(1-F1800)</f>
        <v>9.9</v>
      </c>
      <c r="I1800" s="1" t="n">
        <f aca="false">MONTH(A1800)</f>
        <v>11</v>
      </c>
      <c r="J1800" s="57" t="n">
        <f aca="false">D1800*INDEX(Справочник!$E$5:$E$16,MATCH(C1800,Справочник!$A$5:$A$16,0))</f>
        <v>4.2</v>
      </c>
      <c r="K1800" s="57" t="n">
        <f aca="false">D1800*INDEX(Справочник!$F$5:$F$16,MATCH(C1800,Справочник!$A$5:$A$16,0))</f>
        <v>0.9</v>
      </c>
    </row>
    <row r="1801" customFormat="false" ht="15" hidden="false" customHeight="false" outlineLevel="0" collapsed="false">
      <c r="A1801" s="53" t="n">
        <v>45963</v>
      </c>
      <c r="B1801" s="54" t="s">
        <v>1310</v>
      </c>
      <c r="C1801" s="54" t="s">
        <v>81</v>
      </c>
      <c r="D1801" s="54" t="n">
        <v>1</v>
      </c>
      <c r="E1801" s="55" t="n">
        <v>29.9</v>
      </c>
      <c r="F1801" s="56" t="n">
        <v>0.1</v>
      </c>
      <c r="G1801" s="57" t="n">
        <f aca="false">D1801*E1801</f>
        <v>29.9</v>
      </c>
      <c r="H1801" s="57" t="n">
        <f aca="false">G1801*(1-F1801)</f>
        <v>26.91</v>
      </c>
      <c r="I1801" s="1" t="n">
        <f aca="false">MONTH(A1801)</f>
        <v>11</v>
      </c>
      <c r="J1801" s="57" t="n">
        <f aca="false">D1801*INDEX(Справочник!$E$5:$E$16,MATCH(C1801,Справочник!$A$5:$A$16,0))</f>
        <v>14.8</v>
      </c>
      <c r="K1801" s="57" t="n">
        <f aca="false">D1801*INDEX(Справочник!$F$5:$F$16,MATCH(C1801,Справочник!$A$5:$A$16,0))</f>
        <v>2.4</v>
      </c>
    </row>
    <row r="1802" customFormat="false" ht="15" hidden="false" customHeight="false" outlineLevel="0" collapsed="false">
      <c r="A1802" s="53" t="n">
        <v>45963</v>
      </c>
      <c r="B1802" s="54" t="s">
        <v>1311</v>
      </c>
      <c r="C1802" s="54" t="s">
        <v>85</v>
      </c>
      <c r="D1802" s="54" t="n">
        <v>1</v>
      </c>
      <c r="E1802" s="55" t="n">
        <v>6.9</v>
      </c>
      <c r="F1802" s="56" t="n">
        <v>0.15</v>
      </c>
      <c r="G1802" s="57" t="n">
        <f aca="false">D1802*E1802</f>
        <v>6.9</v>
      </c>
      <c r="H1802" s="57" t="n">
        <f aca="false">G1802*(1-F1802)</f>
        <v>5.865</v>
      </c>
      <c r="I1802" s="1" t="n">
        <f aca="false">MONTH(A1802)</f>
        <v>11</v>
      </c>
      <c r="J1802" s="57" t="n">
        <f aca="false">D1802*INDEX(Справочник!$E$5:$E$16,MATCH(C1802,Справочник!$A$5:$A$16,0))</f>
        <v>2.3</v>
      </c>
      <c r="K1802" s="57" t="n">
        <f aca="false">D1802*INDEX(Справочник!$F$5:$F$16,MATCH(C1802,Справочник!$A$5:$A$16,0))</f>
        <v>0.7</v>
      </c>
    </row>
    <row r="1803" customFormat="false" ht="15" hidden="false" customHeight="false" outlineLevel="0" collapsed="false">
      <c r="A1803" s="53" t="n">
        <v>45963</v>
      </c>
      <c r="B1803" s="54" t="s">
        <v>1312</v>
      </c>
      <c r="C1803" s="54" t="s">
        <v>87</v>
      </c>
      <c r="D1803" s="54" t="n">
        <v>2</v>
      </c>
      <c r="E1803" s="55" t="n">
        <v>5.9</v>
      </c>
      <c r="F1803" s="56" t="n">
        <v>0.15</v>
      </c>
      <c r="G1803" s="57" t="n">
        <f aca="false">D1803*E1803</f>
        <v>11.8</v>
      </c>
      <c r="H1803" s="57" t="n">
        <f aca="false">G1803*(1-F1803)</f>
        <v>10.03</v>
      </c>
      <c r="I1803" s="1" t="n">
        <f aca="false">MONTH(A1803)</f>
        <v>11</v>
      </c>
      <c r="J1803" s="57" t="n">
        <f aca="false">D1803*INDEX(Справочник!$E$5:$E$16,MATCH(C1803,Справочник!$A$5:$A$16,0))</f>
        <v>3.8</v>
      </c>
      <c r="K1803" s="57" t="n">
        <f aca="false">D1803*INDEX(Справочник!$F$5:$F$16,MATCH(C1803,Справочник!$A$5:$A$16,0))</f>
        <v>1.4</v>
      </c>
    </row>
    <row r="1804" customFormat="false" ht="15" hidden="false" customHeight="false" outlineLevel="0" collapsed="false">
      <c r="A1804" s="53" t="n">
        <v>45963</v>
      </c>
      <c r="B1804" s="54" t="s">
        <v>1312</v>
      </c>
      <c r="C1804" s="54" t="s">
        <v>80</v>
      </c>
      <c r="D1804" s="54" t="n">
        <v>1</v>
      </c>
      <c r="E1804" s="55" t="n">
        <v>9.9</v>
      </c>
      <c r="F1804" s="56" t="n">
        <v>0.15</v>
      </c>
      <c r="G1804" s="57" t="n">
        <f aca="false">D1804*E1804</f>
        <v>9.9</v>
      </c>
      <c r="H1804" s="57" t="n">
        <f aca="false">G1804*(1-F1804)</f>
        <v>8.415</v>
      </c>
      <c r="I1804" s="1" t="n">
        <f aca="false">MONTH(A1804)</f>
        <v>11</v>
      </c>
      <c r="J1804" s="57" t="n">
        <f aca="false">D1804*INDEX(Справочник!$E$5:$E$16,MATCH(C1804,Справочник!$A$5:$A$16,0))</f>
        <v>4.2</v>
      </c>
      <c r="K1804" s="57" t="n">
        <f aca="false">D1804*INDEX(Справочник!$F$5:$F$16,MATCH(C1804,Справочник!$A$5:$A$16,0))</f>
        <v>0.9</v>
      </c>
    </row>
    <row r="1805" customFormat="false" ht="15" hidden="false" customHeight="false" outlineLevel="0" collapsed="false">
      <c r="A1805" s="53" t="n">
        <v>45963</v>
      </c>
      <c r="B1805" s="54" t="s">
        <v>1313</v>
      </c>
      <c r="C1805" s="54" t="s">
        <v>82</v>
      </c>
      <c r="D1805" s="54" t="n">
        <v>1</v>
      </c>
      <c r="E1805" s="55" t="n">
        <v>32</v>
      </c>
      <c r="F1805" s="56" t="n">
        <v>0.15</v>
      </c>
      <c r="G1805" s="57" t="n">
        <f aca="false">D1805*E1805</f>
        <v>32</v>
      </c>
      <c r="H1805" s="57" t="n">
        <f aca="false">G1805*(1-F1805)</f>
        <v>27.2</v>
      </c>
      <c r="I1805" s="1" t="n">
        <f aca="false">MONTH(A1805)</f>
        <v>11</v>
      </c>
      <c r="J1805" s="57" t="n">
        <f aca="false">D1805*INDEX(Справочник!$E$5:$E$16,MATCH(C1805,Справочник!$A$5:$A$16,0))</f>
        <v>16.5</v>
      </c>
      <c r="K1805" s="57" t="n">
        <f aca="false">D1805*INDEX(Справочник!$F$5:$F$16,MATCH(C1805,Справочник!$A$5:$A$16,0))</f>
        <v>2.4</v>
      </c>
    </row>
    <row r="1806" customFormat="false" ht="15" hidden="false" customHeight="false" outlineLevel="0" collapsed="false">
      <c r="A1806" s="53" t="n">
        <v>45963</v>
      </c>
      <c r="B1806" s="54" t="s">
        <v>1314</v>
      </c>
      <c r="C1806" s="54" t="s">
        <v>80</v>
      </c>
      <c r="D1806" s="54" t="n">
        <v>1</v>
      </c>
      <c r="E1806" s="55" t="n">
        <v>9.9</v>
      </c>
      <c r="F1806" s="56" t="n">
        <v>0.15</v>
      </c>
      <c r="G1806" s="57" t="n">
        <f aca="false">D1806*E1806</f>
        <v>9.9</v>
      </c>
      <c r="H1806" s="57" t="n">
        <f aca="false">G1806*(1-F1806)</f>
        <v>8.415</v>
      </c>
      <c r="I1806" s="1" t="n">
        <f aca="false">MONTH(A1806)</f>
        <v>11</v>
      </c>
      <c r="J1806" s="57" t="n">
        <f aca="false">D1806*INDEX(Справочник!$E$5:$E$16,MATCH(C1806,Справочник!$A$5:$A$16,0))</f>
        <v>4.2</v>
      </c>
      <c r="K1806" s="57" t="n">
        <f aca="false">D1806*INDEX(Справочник!$F$5:$F$16,MATCH(C1806,Справочник!$A$5:$A$16,0))</f>
        <v>0.9</v>
      </c>
    </row>
    <row r="1807" customFormat="false" ht="15" hidden="false" customHeight="false" outlineLevel="0" collapsed="false">
      <c r="A1807" s="53" t="n">
        <v>45963</v>
      </c>
      <c r="B1807" s="54" t="s">
        <v>1315</v>
      </c>
      <c r="C1807" s="54" t="s">
        <v>87</v>
      </c>
      <c r="D1807" s="54" t="n">
        <v>1</v>
      </c>
      <c r="E1807" s="55" t="n">
        <v>5.9</v>
      </c>
      <c r="F1807" s="56" t="n">
        <v>0</v>
      </c>
      <c r="G1807" s="57" t="n">
        <f aca="false">D1807*E1807</f>
        <v>5.9</v>
      </c>
      <c r="H1807" s="57" t="n">
        <f aca="false">G1807*(1-F1807)</f>
        <v>5.9</v>
      </c>
      <c r="I1807" s="1" t="n">
        <f aca="false">MONTH(A1807)</f>
        <v>11</v>
      </c>
      <c r="J1807" s="57" t="n">
        <f aca="false">D1807*INDEX(Справочник!$E$5:$E$16,MATCH(C1807,Справочник!$A$5:$A$16,0))</f>
        <v>1.9</v>
      </c>
      <c r="K1807" s="57" t="n">
        <f aca="false">D1807*INDEX(Справочник!$F$5:$F$16,MATCH(C1807,Справочник!$A$5:$A$16,0))</f>
        <v>0.7</v>
      </c>
    </row>
    <row r="1808" customFormat="false" ht="15" hidden="false" customHeight="false" outlineLevel="0" collapsed="false">
      <c r="A1808" s="53" t="n">
        <v>45964</v>
      </c>
      <c r="B1808" s="54" t="s">
        <v>1316</v>
      </c>
      <c r="C1808" s="54" t="s">
        <v>88</v>
      </c>
      <c r="D1808" s="54" t="n">
        <v>1</v>
      </c>
      <c r="E1808" s="55" t="n">
        <v>39</v>
      </c>
      <c r="F1808" s="56" t="n">
        <v>0.1</v>
      </c>
      <c r="G1808" s="57" t="n">
        <f aca="false">D1808*E1808</f>
        <v>39</v>
      </c>
      <c r="H1808" s="57" t="n">
        <f aca="false">G1808*(1-F1808)</f>
        <v>35.1</v>
      </c>
      <c r="I1808" s="1" t="n">
        <f aca="false">MONTH(A1808)</f>
        <v>11</v>
      </c>
      <c r="J1808" s="57" t="n">
        <f aca="false">D1808*INDEX(Справочник!$E$5:$E$16,MATCH(C1808,Справочник!$A$5:$A$16,0))</f>
        <v>24</v>
      </c>
      <c r="K1808" s="57" t="n">
        <f aca="false">D1808*INDEX(Справочник!$F$5:$F$16,MATCH(C1808,Справочник!$A$5:$A$16,0))</f>
        <v>4.2</v>
      </c>
    </row>
    <row r="1809" customFormat="false" ht="15" hidden="false" customHeight="false" outlineLevel="0" collapsed="false">
      <c r="A1809" s="53" t="n">
        <v>45964</v>
      </c>
      <c r="B1809" s="54" t="s">
        <v>1317</v>
      </c>
      <c r="C1809" s="54" t="s">
        <v>80</v>
      </c>
      <c r="D1809" s="54" t="n">
        <v>1</v>
      </c>
      <c r="E1809" s="55" t="n">
        <v>9.9</v>
      </c>
      <c r="F1809" s="56" t="n">
        <v>0.15</v>
      </c>
      <c r="G1809" s="57" t="n">
        <f aca="false">D1809*E1809</f>
        <v>9.9</v>
      </c>
      <c r="H1809" s="57" t="n">
        <f aca="false">G1809*(1-F1809)</f>
        <v>8.415</v>
      </c>
      <c r="I1809" s="1" t="n">
        <f aca="false">MONTH(A1809)</f>
        <v>11</v>
      </c>
      <c r="J1809" s="57" t="n">
        <f aca="false">D1809*INDEX(Справочник!$E$5:$E$16,MATCH(C1809,Справочник!$A$5:$A$16,0))</f>
        <v>4.2</v>
      </c>
      <c r="K1809" s="57" t="n">
        <f aca="false">D1809*INDEX(Справочник!$F$5:$F$16,MATCH(C1809,Справочник!$A$5:$A$16,0))</f>
        <v>0.9</v>
      </c>
    </row>
    <row r="1810" customFormat="false" ht="15" hidden="false" customHeight="false" outlineLevel="0" collapsed="false">
      <c r="A1810" s="53" t="n">
        <v>45964</v>
      </c>
      <c r="B1810" s="54" t="s">
        <v>1318</v>
      </c>
      <c r="C1810" s="54" t="s">
        <v>86</v>
      </c>
      <c r="D1810" s="54" t="n">
        <v>1</v>
      </c>
      <c r="E1810" s="55" t="n">
        <v>7.5</v>
      </c>
      <c r="F1810" s="56" t="n">
        <v>0</v>
      </c>
      <c r="G1810" s="57" t="n">
        <f aca="false">D1810*E1810</f>
        <v>7.5</v>
      </c>
      <c r="H1810" s="57" t="n">
        <f aca="false">G1810*(1-F1810)</f>
        <v>7.5</v>
      </c>
      <c r="I1810" s="1" t="n">
        <f aca="false">MONTH(A1810)</f>
        <v>11</v>
      </c>
      <c r="J1810" s="57" t="n">
        <f aca="false">D1810*INDEX(Справочник!$E$5:$E$16,MATCH(C1810,Справочник!$A$5:$A$16,0))</f>
        <v>2.6</v>
      </c>
      <c r="K1810" s="57" t="n">
        <f aca="false">D1810*INDEX(Справочник!$F$5:$F$16,MATCH(C1810,Справочник!$A$5:$A$16,0))</f>
        <v>0.7</v>
      </c>
    </row>
    <row r="1811" customFormat="false" ht="15" hidden="false" customHeight="false" outlineLevel="0" collapsed="false">
      <c r="A1811" s="53" t="n">
        <v>45964</v>
      </c>
      <c r="B1811" s="54" t="s">
        <v>1319</v>
      </c>
      <c r="C1811" s="54" t="s">
        <v>91</v>
      </c>
      <c r="D1811" s="54" t="n">
        <v>1</v>
      </c>
      <c r="E1811" s="55" t="n">
        <v>28</v>
      </c>
      <c r="F1811" s="56" t="n">
        <v>0.2</v>
      </c>
      <c r="G1811" s="57" t="n">
        <f aca="false">D1811*E1811</f>
        <v>28</v>
      </c>
      <c r="H1811" s="57" t="n">
        <f aca="false">G1811*(1-F1811)</f>
        <v>22.4</v>
      </c>
      <c r="I1811" s="1" t="n">
        <f aca="false">MONTH(A1811)</f>
        <v>11</v>
      </c>
      <c r="J1811" s="57" t="n">
        <f aca="false">D1811*INDEX(Справочник!$E$5:$E$16,MATCH(C1811,Справочник!$A$5:$A$16,0))</f>
        <v>17.4</v>
      </c>
      <c r="K1811" s="57" t="n">
        <f aca="false">D1811*INDEX(Справочник!$F$5:$F$16,MATCH(C1811,Справочник!$A$5:$A$16,0))</f>
        <v>7.9</v>
      </c>
    </row>
    <row r="1812" customFormat="false" ht="15" hidden="false" customHeight="false" outlineLevel="0" collapsed="false">
      <c r="A1812" s="53" t="n">
        <v>45964</v>
      </c>
      <c r="B1812" s="54" t="s">
        <v>1319</v>
      </c>
      <c r="C1812" s="54" t="s">
        <v>90</v>
      </c>
      <c r="D1812" s="54" t="n">
        <v>2</v>
      </c>
      <c r="E1812" s="55" t="n">
        <v>4.5</v>
      </c>
      <c r="F1812" s="56" t="n">
        <v>0.15</v>
      </c>
      <c r="G1812" s="57" t="n">
        <f aca="false">D1812*E1812</f>
        <v>9</v>
      </c>
      <c r="H1812" s="57" t="n">
        <f aca="false">G1812*(1-F1812)</f>
        <v>7.65</v>
      </c>
      <c r="I1812" s="1" t="n">
        <f aca="false">MONTH(A1812)</f>
        <v>11</v>
      </c>
      <c r="J1812" s="57" t="n">
        <f aca="false">D1812*INDEX(Справочник!$E$5:$E$16,MATCH(C1812,Справочник!$A$5:$A$16,0))</f>
        <v>3.2</v>
      </c>
      <c r="K1812" s="57" t="n">
        <f aca="false">D1812*INDEX(Справочник!$F$5:$F$16,MATCH(C1812,Справочник!$A$5:$A$16,0))</f>
        <v>5.8</v>
      </c>
    </row>
    <row r="1813" customFormat="false" ht="15" hidden="false" customHeight="false" outlineLevel="0" collapsed="false">
      <c r="A1813" s="53" t="n">
        <v>45964</v>
      </c>
      <c r="B1813" s="54" t="s">
        <v>1319</v>
      </c>
      <c r="C1813" s="54" t="s">
        <v>84</v>
      </c>
      <c r="D1813" s="54" t="n">
        <v>2</v>
      </c>
      <c r="E1813" s="55" t="n">
        <v>10.5</v>
      </c>
      <c r="F1813" s="56" t="n">
        <v>0.15</v>
      </c>
      <c r="G1813" s="57" t="n">
        <f aca="false">D1813*E1813</f>
        <v>21</v>
      </c>
      <c r="H1813" s="57" t="n">
        <f aca="false">G1813*(1-F1813)</f>
        <v>17.85</v>
      </c>
      <c r="I1813" s="1" t="n">
        <f aca="false">MONTH(A1813)</f>
        <v>11</v>
      </c>
      <c r="J1813" s="57" t="n">
        <f aca="false">D1813*INDEX(Справочник!$E$5:$E$16,MATCH(C1813,Справочник!$A$5:$A$16,0))</f>
        <v>9.4</v>
      </c>
      <c r="K1813" s="57" t="n">
        <f aca="false">D1813*INDEX(Справочник!$F$5:$F$16,MATCH(C1813,Справочник!$A$5:$A$16,0))</f>
        <v>1.8</v>
      </c>
    </row>
    <row r="1814" customFormat="false" ht="15" hidden="false" customHeight="false" outlineLevel="0" collapsed="false">
      <c r="A1814" s="53" t="n">
        <v>45964</v>
      </c>
      <c r="B1814" s="54" t="s">
        <v>1320</v>
      </c>
      <c r="C1814" s="54" t="s">
        <v>90</v>
      </c>
      <c r="D1814" s="54" t="n">
        <v>1</v>
      </c>
      <c r="E1814" s="55" t="n">
        <v>4.5</v>
      </c>
      <c r="F1814" s="56" t="n">
        <v>0</v>
      </c>
      <c r="G1814" s="57" t="n">
        <f aca="false">D1814*E1814</f>
        <v>4.5</v>
      </c>
      <c r="H1814" s="57" t="n">
        <f aca="false">G1814*(1-F1814)</f>
        <v>4.5</v>
      </c>
      <c r="I1814" s="1" t="n">
        <f aca="false">MONTH(A1814)</f>
        <v>11</v>
      </c>
      <c r="J1814" s="57" t="n">
        <f aca="false">D1814*INDEX(Справочник!$E$5:$E$16,MATCH(C1814,Справочник!$A$5:$A$16,0))</f>
        <v>1.6</v>
      </c>
      <c r="K1814" s="57" t="n">
        <f aca="false">D1814*INDEX(Справочник!$F$5:$F$16,MATCH(C1814,Справочник!$A$5:$A$16,0))</f>
        <v>2.9</v>
      </c>
    </row>
    <row r="1815" customFormat="false" ht="15" hidden="false" customHeight="false" outlineLevel="0" collapsed="false">
      <c r="A1815" s="53" t="n">
        <v>45964</v>
      </c>
      <c r="B1815" s="54" t="s">
        <v>1321</v>
      </c>
      <c r="C1815" s="54" t="s">
        <v>90</v>
      </c>
      <c r="D1815" s="54" t="n">
        <v>1</v>
      </c>
      <c r="E1815" s="55" t="n">
        <v>4.5</v>
      </c>
      <c r="F1815" s="56" t="n">
        <v>0.15</v>
      </c>
      <c r="G1815" s="57" t="n">
        <f aca="false">D1815*E1815</f>
        <v>4.5</v>
      </c>
      <c r="H1815" s="57" t="n">
        <f aca="false">G1815*(1-F1815)</f>
        <v>3.825</v>
      </c>
      <c r="I1815" s="1" t="n">
        <f aca="false">MONTH(A1815)</f>
        <v>11</v>
      </c>
      <c r="J1815" s="57" t="n">
        <f aca="false">D1815*INDEX(Справочник!$E$5:$E$16,MATCH(C1815,Справочник!$A$5:$A$16,0))</f>
        <v>1.6</v>
      </c>
      <c r="K1815" s="57" t="n">
        <f aca="false">D1815*INDEX(Справочник!$F$5:$F$16,MATCH(C1815,Справочник!$A$5:$A$16,0))</f>
        <v>2.9</v>
      </c>
    </row>
    <row r="1816" customFormat="false" ht="15" hidden="false" customHeight="false" outlineLevel="0" collapsed="false">
      <c r="A1816" s="53" t="n">
        <v>45965</v>
      </c>
      <c r="B1816" s="54" t="s">
        <v>1322</v>
      </c>
      <c r="C1816" s="54" t="s">
        <v>83</v>
      </c>
      <c r="D1816" s="54" t="n">
        <v>2</v>
      </c>
      <c r="E1816" s="55" t="n">
        <v>11.5</v>
      </c>
      <c r="F1816" s="56" t="n">
        <v>0.15</v>
      </c>
      <c r="G1816" s="57" t="n">
        <f aca="false">D1816*E1816</f>
        <v>23</v>
      </c>
      <c r="H1816" s="57" t="n">
        <f aca="false">G1816*(1-F1816)</f>
        <v>19.55</v>
      </c>
      <c r="I1816" s="1" t="n">
        <f aca="false">MONTH(A1816)</f>
        <v>11</v>
      </c>
      <c r="J1816" s="57" t="n">
        <f aca="false">D1816*INDEX(Справочник!$E$5:$E$16,MATCH(C1816,Справочник!$A$5:$A$16,0))</f>
        <v>10.2</v>
      </c>
      <c r="K1816" s="57" t="n">
        <f aca="false">D1816*INDEX(Справочник!$F$5:$F$16,MATCH(C1816,Справочник!$A$5:$A$16,0))</f>
        <v>1.8</v>
      </c>
    </row>
    <row r="1817" customFormat="false" ht="15" hidden="false" customHeight="false" outlineLevel="0" collapsed="false">
      <c r="A1817" s="53" t="n">
        <v>45965</v>
      </c>
      <c r="B1817" s="54" t="s">
        <v>1323</v>
      </c>
      <c r="C1817" s="54" t="s">
        <v>80</v>
      </c>
      <c r="D1817" s="54" t="n">
        <v>2</v>
      </c>
      <c r="E1817" s="55" t="n">
        <v>9.9</v>
      </c>
      <c r="F1817" s="56" t="n">
        <v>0.15</v>
      </c>
      <c r="G1817" s="57" t="n">
        <f aca="false">D1817*E1817</f>
        <v>19.8</v>
      </c>
      <c r="H1817" s="57" t="n">
        <f aca="false">G1817*(1-F1817)</f>
        <v>16.83</v>
      </c>
      <c r="I1817" s="1" t="n">
        <f aca="false">MONTH(A1817)</f>
        <v>11</v>
      </c>
      <c r="J1817" s="57" t="n">
        <f aca="false">D1817*INDEX(Справочник!$E$5:$E$16,MATCH(C1817,Справочник!$A$5:$A$16,0))</f>
        <v>8.4</v>
      </c>
      <c r="K1817" s="57" t="n">
        <f aca="false">D1817*INDEX(Справочник!$F$5:$F$16,MATCH(C1817,Справочник!$A$5:$A$16,0))</f>
        <v>1.8</v>
      </c>
    </row>
    <row r="1818" customFormat="false" ht="15" hidden="false" customHeight="false" outlineLevel="0" collapsed="false">
      <c r="A1818" s="53" t="n">
        <v>45965</v>
      </c>
      <c r="B1818" s="54" t="s">
        <v>1323</v>
      </c>
      <c r="C1818" s="54" t="s">
        <v>89</v>
      </c>
      <c r="D1818" s="54" t="n">
        <v>1</v>
      </c>
      <c r="E1818" s="55" t="n">
        <v>24</v>
      </c>
      <c r="F1818" s="56" t="n">
        <v>0.15</v>
      </c>
      <c r="G1818" s="57" t="n">
        <f aca="false">D1818*E1818</f>
        <v>24</v>
      </c>
      <c r="H1818" s="57" t="n">
        <f aca="false">G1818*(1-F1818)</f>
        <v>20.4</v>
      </c>
      <c r="I1818" s="1" t="n">
        <f aca="false">MONTH(A1818)</f>
        <v>11</v>
      </c>
      <c r="J1818" s="57" t="n">
        <f aca="false">D1818*INDEX(Справочник!$E$5:$E$16,MATCH(C1818,Справочник!$A$5:$A$16,0))</f>
        <v>13.5</v>
      </c>
      <c r="K1818" s="57" t="n">
        <f aca="false">D1818*INDEX(Справочник!$F$5:$F$16,MATCH(C1818,Справочник!$A$5:$A$16,0))</f>
        <v>3.8</v>
      </c>
    </row>
    <row r="1819" customFormat="false" ht="15" hidden="false" customHeight="false" outlineLevel="0" collapsed="false">
      <c r="A1819" s="53" t="n">
        <v>45965</v>
      </c>
      <c r="B1819" s="54" t="s">
        <v>1324</v>
      </c>
      <c r="C1819" s="54" t="s">
        <v>90</v>
      </c>
      <c r="D1819" s="54" t="n">
        <v>1</v>
      </c>
      <c r="E1819" s="55" t="n">
        <v>4.5</v>
      </c>
      <c r="F1819" s="56" t="n">
        <v>0</v>
      </c>
      <c r="G1819" s="57" t="n">
        <f aca="false">D1819*E1819</f>
        <v>4.5</v>
      </c>
      <c r="H1819" s="57" t="n">
        <f aca="false">G1819*(1-F1819)</f>
        <v>4.5</v>
      </c>
      <c r="I1819" s="1" t="n">
        <f aca="false">MONTH(A1819)</f>
        <v>11</v>
      </c>
      <c r="J1819" s="57" t="n">
        <f aca="false">D1819*INDEX(Справочник!$E$5:$E$16,MATCH(C1819,Справочник!$A$5:$A$16,0))</f>
        <v>1.6</v>
      </c>
      <c r="K1819" s="57" t="n">
        <f aca="false">D1819*INDEX(Справочник!$F$5:$F$16,MATCH(C1819,Справочник!$A$5:$A$16,0))</f>
        <v>2.9</v>
      </c>
    </row>
    <row r="1820" customFormat="false" ht="15" hidden="false" customHeight="false" outlineLevel="0" collapsed="false">
      <c r="A1820" s="53" t="n">
        <v>45965</v>
      </c>
      <c r="B1820" s="54" t="s">
        <v>1325</v>
      </c>
      <c r="C1820" s="54" t="s">
        <v>83</v>
      </c>
      <c r="D1820" s="54" t="n">
        <v>3</v>
      </c>
      <c r="E1820" s="55" t="n">
        <v>11.5</v>
      </c>
      <c r="F1820" s="56" t="n">
        <v>0.15</v>
      </c>
      <c r="G1820" s="57" t="n">
        <f aca="false">D1820*E1820</f>
        <v>34.5</v>
      </c>
      <c r="H1820" s="57" t="n">
        <f aca="false">G1820*(1-F1820)</f>
        <v>29.325</v>
      </c>
      <c r="I1820" s="1" t="n">
        <f aca="false">MONTH(A1820)</f>
        <v>11</v>
      </c>
      <c r="J1820" s="57" t="n">
        <f aca="false">D1820*INDEX(Справочник!$E$5:$E$16,MATCH(C1820,Справочник!$A$5:$A$16,0))</f>
        <v>15.3</v>
      </c>
      <c r="K1820" s="57" t="n">
        <f aca="false">D1820*INDEX(Справочник!$F$5:$F$16,MATCH(C1820,Справочник!$A$5:$A$16,0))</f>
        <v>2.7</v>
      </c>
    </row>
    <row r="1821" customFormat="false" ht="15" hidden="false" customHeight="false" outlineLevel="0" collapsed="false">
      <c r="A1821" s="53" t="n">
        <v>45965</v>
      </c>
      <c r="B1821" s="54" t="s">
        <v>1326</v>
      </c>
      <c r="C1821" s="54" t="s">
        <v>85</v>
      </c>
      <c r="D1821" s="54" t="n">
        <v>1</v>
      </c>
      <c r="E1821" s="55" t="n">
        <v>6.9</v>
      </c>
      <c r="F1821" s="56" t="n">
        <v>0.1</v>
      </c>
      <c r="G1821" s="57" t="n">
        <f aca="false">D1821*E1821</f>
        <v>6.9</v>
      </c>
      <c r="H1821" s="57" t="n">
        <f aca="false">G1821*(1-F1821)</f>
        <v>6.21</v>
      </c>
      <c r="I1821" s="1" t="n">
        <f aca="false">MONTH(A1821)</f>
        <v>11</v>
      </c>
      <c r="J1821" s="57" t="n">
        <f aca="false">D1821*INDEX(Справочник!$E$5:$E$16,MATCH(C1821,Справочник!$A$5:$A$16,0))</f>
        <v>2.3</v>
      </c>
      <c r="K1821" s="57" t="n">
        <f aca="false">D1821*INDEX(Справочник!$F$5:$F$16,MATCH(C1821,Справочник!$A$5:$A$16,0))</f>
        <v>0.7</v>
      </c>
    </row>
    <row r="1822" customFormat="false" ht="15" hidden="false" customHeight="false" outlineLevel="0" collapsed="false">
      <c r="A1822" s="53" t="n">
        <v>45965</v>
      </c>
      <c r="B1822" s="54" t="s">
        <v>1326</v>
      </c>
      <c r="C1822" s="54" t="s">
        <v>80</v>
      </c>
      <c r="D1822" s="54" t="n">
        <v>1</v>
      </c>
      <c r="E1822" s="55" t="n">
        <v>9.9</v>
      </c>
      <c r="F1822" s="56" t="n">
        <v>0</v>
      </c>
      <c r="G1822" s="57" t="n">
        <f aca="false">D1822*E1822</f>
        <v>9.9</v>
      </c>
      <c r="H1822" s="57" t="n">
        <f aca="false">G1822*(1-F1822)</f>
        <v>9.9</v>
      </c>
      <c r="I1822" s="1" t="n">
        <f aca="false">MONTH(A1822)</f>
        <v>11</v>
      </c>
      <c r="J1822" s="57" t="n">
        <f aca="false">D1822*INDEX(Справочник!$E$5:$E$16,MATCH(C1822,Справочник!$A$5:$A$16,0))</f>
        <v>4.2</v>
      </c>
      <c r="K1822" s="57" t="n">
        <f aca="false">D1822*INDEX(Справочник!$F$5:$F$16,MATCH(C1822,Справочник!$A$5:$A$16,0))</f>
        <v>0.9</v>
      </c>
    </row>
    <row r="1823" customFormat="false" ht="15" hidden="false" customHeight="false" outlineLevel="0" collapsed="false">
      <c r="A1823" s="53" t="n">
        <v>45965</v>
      </c>
      <c r="B1823" s="54" t="s">
        <v>1326</v>
      </c>
      <c r="C1823" s="54" t="s">
        <v>81</v>
      </c>
      <c r="D1823" s="54" t="n">
        <v>1</v>
      </c>
      <c r="E1823" s="55" t="n">
        <v>29.9</v>
      </c>
      <c r="F1823" s="56" t="n">
        <v>0.15</v>
      </c>
      <c r="G1823" s="57" t="n">
        <f aca="false">D1823*E1823</f>
        <v>29.9</v>
      </c>
      <c r="H1823" s="57" t="n">
        <f aca="false">G1823*(1-F1823)</f>
        <v>25.415</v>
      </c>
      <c r="I1823" s="1" t="n">
        <f aca="false">MONTH(A1823)</f>
        <v>11</v>
      </c>
      <c r="J1823" s="57" t="n">
        <f aca="false">D1823*INDEX(Справочник!$E$5:$E$16,MATCH(C1823,Справочник!$A$5:$A$16,0))</f>
        <v>14.8</v>
      </c>
      <c r="K1823" s="57" t="n">
        <f aca="false">D1823*INDEX(Справочник!$F$5:$F$16,MATCH(C1823,Справочник!$A$5:$A$16,0))</f>
        <v>2.4</v>
      </c>
    </row>
    <row r="1824" customFormat="false" ht="15" hidden="false" customHeight="false" outlineLevel="0" collapsed="false">
      <c r="A1824" s="53" t="n">
        <v>45965</v>
      </c>
      <c r="B1824" s="54" t="s">
        <v>1327</v>
      </c>
      <c r="C1824" s="54" t="s">
        <v>83</v>
      </c>
      <c r="D1824" s="54" t="n">
        <v>3</v>
      </c>
      <c r="E1824" s="55" t="n">
        <v>11.5</v>
      </c>
      <c r="F1824" s="56" t="n">
        <v>0.15</v>
      </c>
      <c r="G1824" s="57" t="n">
        <f aca="false">D1824*E1824</f>
        <v>34.5</v>
      </c>
      <c r="H1824" s="57" t="n">
        <f aca="false">G1824*(1-F1824)</f>
        <v>29.325</v>
      </c>
      <c r="I1824" s="1" t="n">
        <f aca="false">MONTH(A1824)</f>
        <v>11</v>
      </c>
      <c r="J1824" s="57" t="n">
        <f aca="false">D1824*INDEX(Справочник!$E$5:$E$16,MATCH(C1824,Справочник!$A$5:$A$16,0))</f>
        <v>15.3</v>
      </c>
      <c r="K1824" s="57" t="n">
        <f aca="false">D1824*INDEX(Справочник!$F$5:$F$16,MATCH(C1824,Справочник!$A$5:$A$16,0))</f>
        <v>2.7</v>
      </c>
    </row>
    <row r="1825" customFormat="false" ht="15" hidden="false" customHeight="false" outlineLevel="0" collapsed="false">
      <c r="A1825" s="53" t="n">
        <v>45965</v>
      </c>
      <c r="B1825" s="54" t="s">
        <v>1328</v>
      </c>
      <c r="C1825" s="54" t="s">
        <v>82</v>
      </c>
      <c r="D1825" s="54" t="n">
        <v>1</v>
      </c>
      <c r="E1825" s="55" t="n">
        <v>32</v>
      </c>
      <c r="F1825" s="56" t="n">
        <v>0.15</v>
      </c>
      <c r="G1825" s="57" t="n">
        <f aca="false">D1825*E1825</f>
        <v>32</v>
      </c>
      <c r="H1825" s="57" t="n">
        <f aca="false">G1825*(1-F1825)</f>
        <v>27.2</v>
      </c>
      <c r="I1825" s="1" t="n">
        <f aca="false">MONTH(A1825)</f>
        <v>11</v>
      </c>
      <c r="J1825" s="57" t="n">
        <f aca="false">D1825*INDEX(Справочник!$E$5:$E$16,MATCH(C1825,Справочник!$A$5:$A$16,0))</f>
        <v>16.5</v>
      </c>
      <c r="K1825" s="57" t="n">
        <f aca="false">D1825*INDEX(Справочник!$F$5:$F$16,MATCH(C1825,Справочник!$A$5:$A$16,0))</f>
        <v>2.4</v>
      </c>
    </row>
    <row r="1826" customFormat="false" ht="15" hidden="false" customHeight="false" outlineLevel="0" collapsed="false">
      <c r="A1826" s="53" t="n">
        <v>45966</v>
      </c>
      <c r="B1826" s="54" t="s">
        <v>1329</v>
      </c>
      <c r="C1826" s="54" t="s">
        <v>80</v>
      </c>
      <c r="D1826" s="54" t="n">
        <v>1</v>
      </c>
      <c r="E1826" s="55" t="n">
        <v>9.9</v>
      </c>
      <c r="F1826" s="56" t="n">
        <v>0.15</v>
      </c>
      <c r="G1826" s="57" t="n">
        <f aca="false">D1826*E1826</f>
        <v>9.9</v>
      </c>
      <c r="H1826" s="57" t="n">
        <f aca="false">G1826*(1-F1826)</f>
        <v>8.415</v>
      </c>
      <c r="I1826" s="1" t="n">
        <f aca="false">MONTH(A1826)</f>
        <v>11</v>
      </c>
      <c r="J1826" s="57" t="n">
        <f aca="false">D1826*INDEX(Справочник!$E$5:$E$16,MATCH(C1826,Справочник!$A$5:$A$16,0))</f>
        <v>4.2</v>
      </c>
      <c r="K1826" s="57" t="n">
        <f aca="false">D1826*INDEX(Справочник!$F$5:$F$16,MATCH(C1826,Справочник!$A$5:$A$16,0))</f>
        <v>0.9</v>
      </c>
    </row>
    <row r="1827" customFormat="false" ht="15" hidden="false" customHeight="false" outlineLevel="0" collapsed="false">
      <c r="A1827" s="53" t="n">
        <v>45966</v>
      </c>
      <c r="B1827" s="54" t="s">
        <v>1330</v>
      </c>
      <c r="C1827" s="54" t="s">
        <v>85</v>
      </c>
      <c r="D1827" s="54" t="n">
        <v>1</v>
      </c>
      <c r="E1827" s="55" t="n">
        <v>6.9</v>
      </c>
      <c r="F1827" s="56" t="n">
        <v>0.1</v>
      </c>
      <c r="G1827" s="57" t="n">
        <f aca="false">D1827*E1827</f>
        <v>6.9</v>
      </c>
      <c r="H1827" s="57" t="n">
        <f aca="false">G1827*(1-F1827)</f>
        <v>6.21</v>
      </c>
      <c r="I1827" s="1" t="n">
        <f aca="false">MONTH(A1827)</f>
        <v>11</v>
      </c>
      <c r="J1827" s="57" t="n">
        <f aca="false">D1827*INDEX(Справочник!$E$5:$E$16,MATCH(C1827,Справочник!$A$5:$A$16,0))</f>
        <v>2.3</v>
      </c>
      <c r="K1827" s="57" t="n">
        <f aca="false">D1827*INDEX(Справочник!$F$5:$F$16,MATCH(C1827,Справочник!$A$5:$A$16,0))</f>
        <v>0.7</v>
      </c>
    </row>
    <row r="1828" customFormat="false" ht="15" hidden="false" customHeight="false" outlineLevel="0" collapsed="false">
      <c r="A1828" s="53" t="n">
        <v>45966</v>
      </c>
      <c r="B1828" s="54" t="s">
        <v>1331</v>
      </c>
      <c r="C1828" s="54" t="s">
        <v>90</v>
      </c>
      <c r="D1828" s="54" t="n">
        <v>2</v>
      </c>
      <c r="E1828" s="55" t="n">
        <v>4.5</v>
      </c>
      <c r="F1828" s="56" t="n">
        <v>0.1</v>
      </c>
      <c r="G1828" s="57" t="n">
        <f aca="false">D1828*E1828</f>
        <v>9</v>
      </c>
      <c r="H1828" s="57" t="n">
        <f aca="false">G1828*(1-F1828)</f>
        <v>8.1</v>
      </c>
      <c r="I1828" s="1" t="n">
        <f aca="false">MONTH(A1828)</f>
        <v>11</v>
      </c>
      <c r="J1828" s="57" t="n">
        <f aca="false">D1828*INDEX(Справочник!$E$5:$E$16,MATCH(C1828,Справочник!$A$5:$A$16,0))</f>
        <v>3.2</v>
      </c>
      <c r="K1828" s="57" t="n">
        <f aca="false">D1828*INDEX(Справочник!$F$5:$F$16,MATCH(C1828,Справочник!$A$5:$A$16,0))</f>
        <v>5.8</v>
      </c>
    </row>
    <row r="1829" customFormat="false" ht="15" hidden="false" customHeight="false" outlineLevel="0" collapsed="false">
      <c r="A1829" s="53" t="n">
        <v>45966</v>
      </c>
      <c r="B1829" s="54" t="s">
        <v>1332</v>
      </c>
      <c r="C1829" s="54" t="s">
        <v>89</v>
      </c>
      <c r="D1829" s="54" t="n">
        <v>1</v>
      </c>
      <c r="E1829" s="55" t="n">
        <v>24</v>
      </c>
      <c r="F1829" s="56" t="n">
        <v>0</v>
      </c>
      <c r="G1829" s="57" t="n">
        <f aca="false">D1829*E1829</f>
        <v>24</v>
      </c>
      <c r="H1829" s="57" t="n">
        <f aca="false">G1829*(1-F1829)</f>
        <v>24</v>
      </c>
      <c r="I1829" s="1" t="n">
        <f aca="false">MONTH(A1829)</f>
        <v>11</v>
      </c>
      <c r="J1829" s="57" t="n">
        <f aca="false">D1829*INDEX(Справочник!$E$5:$E$16,MATCH(C1829,Справочник!$A$5:$A$16,0))</f>
        <v>13.5</v>
      </c>
      <c r="K1829" s="57" t="n">
        <f aca="false">D1829*INDEX(Справочник!$F$5:$F$16,MATCH(C1829,Справочник!$A$5:$A$16,0))</f>
        <v>3.8</v>
      </c>
    </row>
    <row r="1830" customFormat="false" ht="15" hidden="false" customHeight="false" outlineLevel="0" collapsed="false">
      <c r="A1830" s="53" t="n">
        <v>45966</v>
      </c>
      <c r="B1830" s="54" t="s">
        <v>1333</v>
      </c>
      <c r="C1830" s="54" t="s">
        <v>80</v>
      </c>
      <c r="D1830" s="54" t="n">
        <v>1</v>
      </c>
      <c r="E1830" s="55" t="n">
        <v>9.9</v>
      </c>
      <c r="F1830" s="56" t="n">
        <v>0.15</v>
      </c>
      <c r="G1830" s="57" t="n">
        <f aca="false">D1830*E1830</f>
        <v>9.9</v>
      </c>
      <c r="H1830" s="57" t="n">
        <f aca="false">G1830*(1-F1830)</f>
        <v>8.415</v>
      </c>
      <c r="I1830" s="1" t="n">
        <f aca="false">MONTH(A1830)</f>
        <v>11</v>
      </c>
      <c r="J1830" s="57" t="n">
        <f aca="false">D1830*INDEX(Справочник!$E$5:$E$16,MATCH(C1830,Справочник!$A$5:$A$16,0))</f>
        <v>4.2</v>
      </c>
      <c r="K1830" s="57" t="n">
        <f aca="false">D1830*INDEX(Справочник!$F$5:$F$16,MATCH(C1830,Справочник!$A$5:$A$16,0))</f>
        <v>0.9</v>
      </c>
    </row>
    <row r="1831" customFormat="false" ht="15" hidden="false" customHeight="false" outlineLevel="0" collapsed="false">
      <c r="A1831" s="53" t="n">
        <v>45967</v>
      </c>
      <c r="B1831" s="54" t="s">
        <v>1334</v>
      </c>
      <c r="C1831" s="54" t="s">
        <v>84</v>
      </c>
      <c r="D1831" s="54" t="n">
        <v>1</v>
      </c>
      <c r="E1831" s="55" t="n">
        <v>10.5</v>
      </c>
      <c r="F1831" s="56" t="n">
        <v>0.15</v>
      </c>
      <c r="G1831" s="57" t="n">
        <f aca="false">D1831*E1831</f>
        <v>10.5</v>
      </c>
      <c r="H1831" s="57" t="n">
        <f aca="false">G1831*(1-F1831)</f>
        <v>8.925</v>
      </c>
      <c r="I1831" s="1" t="n">
        <f aca="false">MONTH(A1831)</f>
        <v>11</v>
      </c>
      <c r="J1831" s="57" t="n">
        <f aca="false">D1831*INDEX(Справочник!$E$5:$E$16,MATCH(C1831,Справочник!$A$5:$A$16,0))</f>
        <v>4.7</v>
      </c>
      <c r="K1831" s="57" t="n">
        <f aca="false">D1831*INDEX(Справочник!$F$5:$F$16,MATCH(C1831,Справочник!$A$5:$A$16,0))</f>
        <v>0.9</v>
      </c>
    </row>
    <row r="1832" customFormat="false" ht="15" hidden="false" customHeight="false" outlineLevel="0" collapsed="false">
      <c r="A1832" s="53" t="n">
        <v>45967</v>
      </c>
      <c r="B1832" s="54" t="s">
        <v>1335</v>
      </c>
      <c r="C1832" s="54" t="s">
        <v>80</v>
      </c>
      <c r="D1832" s="54" t="n">
        <v>2</v>
      </c>
      <c r="E1832" s="55" t="n">
        <v>9.9</v>
      </c>
      <c r="F1832" s="56" t="n">
        <v>0.1</v>
      </c>
      <c r="G1832" s="57" t="n">
        <f aca="false">D1832*E1832</f>
        <v>19.8</v>
      </c>
      <c r="H1832" s="57" t="n">
        <f aca="false">G1832*(1-F1832)</f>
        <v>17.82</v>
      </c>
      <c r="I1832" s="1" t="n">
        <f aca="false">MONTH(A1832)</f>
        <v>11</v>
      </c>
      <c r="J1832" s="57" t="n">
        <f aca="false">D1832*INDEX(Справочник!$E$5:$E$16,MATCH(C1832,Справочник!$A$5:$A$16,0))</f>
        <v>8.4</v>
      </c>
      <c r="K1832" s="57" t="n">
        <f aca="false">D1832*INDEX(Справочник!$F$5:$F$16,MATCH(C1832,Справочник!$A$5:$A$16,0))</f>
        <v>1.8</v>
      </c>
    </row>
    <row r="1833" customFormat="false" ht="15" hidden="false" customHeight="false" outlineLevel="0" collapsed="false">
      <c r="A1833" s="53" t="n">
        <v>45967</v>
      </c>
      <c r="B1833" s="54" t="s">
        <v>1335</v>
      </c>
      <c r="C1833" s="54" t="s">
        <v>84</v>
      </c>
      <c r="D1833" s="54" t="n">
        <v>1</v>
      </c>
      <c r="E1833" s="55" t="n">
        <v>10.5</v>
      </c>
      <c r="F1833" s="56" t="n">
        <v>0.15</v>
      </c>
      <c r="G1833" s="57" t="n">
        <f aca="false">D1833*E1833</f>
        <v>10.5</v>
      </c>
      <c r="H1833" s="57" t="n">
        <f aca="false">G1833*(1-F1833)</f>
        <v>8.925</v>
      </c>
      <c r="I1833" s="1" t="n">
        <f aca="false">MONTH(A1833)</f>
        <v>11</v>
      </c>
      <c r="J1833" s="57" t="n">
        <f aca="false">D1833*INDEX(Справочник!$E$5:$E$16,MATCH(C1833,Справочник!$A$5:$A$16,0))</f>
        <v>4.7</v>
      </c>
      <c r="K1833" s="57" t="n">
        <f aca="false">D1833*INDEX(Справочник!$F$5:$F$16,MATCH(C1833,Справочник!$A$5:$A$16,0))</f>
        <v>0.9</v>
      </c>
    </row>
    <row r="1834" customFormat="false" ht="15" hidden="false" customHeight="false" outlineLevel="0" collapsed="false">
      <c r="A1834" s="53" t="n">
        <v>45967</v>
      </c>
      <c r="B1834" s="54" t="s">
        <v>1336</v>
      </c>
      <c r="C1834" s="54" t="s">
        <v>85</v>
      </c>
      <c r="D1834" s="54" t="n">
        <v>1</v>
      </c>
      <c r="E1834" s="55" t="n">
        <v>6.9</v>
      </c>
      <c r="F1834" s="56" t="n">
        <v>0.15</v>
      </c>
      <c r="G1834" s="57" t="n">
        <f aca="false">D1834*E1834</f>
        <v>6.9</v>
      </c>
      <c r="H1834" s="57" t="n">
        <f aca="false">G1834*(1-F1834)</f>
        <v>5.865</v>
      </c>
      <c r="I1834" s="1" t="n">
        <f aca="false">MONTH(A1834)</f>
        <v>11</v>
      </c>
      <c r="J1834" s="57" t="n">
        <f aca="false">D1834*INDEX(Справочник!$E$5:$E$16,MATCH(C1834,Справочник!$A$5:$A$16,0))</f>
        <v>2.3</v>
      </c>
      <c r="K1834" s="57" t="n">
        <f aca="false">D1834*INDEX(Справочник!$F$5:$F$16,MATCH(C1834,Справочник!$A$5:$A$16,0))</f>
        <v>0.7</v>
      </c>
    </row>
    <row r="1835" customFormat="false" ht="15" hidden="false" customHeight="false" outlineLevel="0" collapsed="false">
      <c r="A1835" s="53" t="n">
        <v>45967</v>
      </c>
      <c r="B1835" s="54" t="s">
        <v>1336</v>
      </c>
      <c r="C1835" s="54" t="s">
        <v>84</v>
      </c>
      <c r="D1835" s="54" t="n">
        <v>1</v>
      </c>
      <c r="E1835" s="55" t="n">
        <v>10.5</v>
      </c>
      <c r="F1835" s="56" t="n">
        <v>0.15</v>
      </c>
      <c r="G1835" s="57" t="n">
        <f aca="false">D1835*E1835</f>
        <v>10.5</v>
      </c>
      <c r="H1835" s="57" t="n">
        <f aca="false">G1835*(1-F1835)</f>
        <v>8.925</v>
      </c>
      <c r="I1835" s="1" t="n">
        <f aca="false">MONTH(A1835)</f>
        <v>11</v>
      </c>
      <c r="J1835" s="57" t="n">
        <f aca="false">D1835*INDEX(Справочник!$E$5:$E$16,MATCH(C1835,Справочник!$A$5:$A$16,0))</f>
        <v>4.7</v>
      </c>
      <c r="K1835" s="57" t="n">
        <f aca="false">D1835*INDEX(Справочник!$F$5:$F$16,MATCH(C1835,Справочник!$A$5:$A$16,0))</f>
        <v>0.9</v>
      </c>
    </row>
    <row r="1836" customFormat="false" ht="15" hidden="false" customHeight="false" outlineLevel="0" collapsed="false">
      <c r="A1836" s="53" t="n">
        <v>45967</v>
      </c>
      <c r="B1836" s="54" t="s">
        <v>1337</v>
      </c>
      <c r="C1836" s="54" t="s">
        <v>85</v>
      </c>
      <c r="D1836" s="54" t="n">
        <v>1</v>
      </c>
      <c r="E1836" s="55" t="n">
        <v>6.9</v>
      </c>
      <c r="F1836" s="56" t="n">
        <v>0.15</v>
      </c>
      <c r="G1836" s="57" t="n">
        <f aca="false">D1836*E1836</f>
        <v>6.9</v>
      </c>
      <c r="H1836" s="57" t="n">
        <f aca="false">G1836*(1-F1836)</f>
        <v>5.865</v>
      </c>
      <c r="I1836" s="1" t="n">
        <f aca="false">MONTH(A1836)</f>
        <v>11</v>
      </c>
      <c r="J1836" s="57" t="n">
        <f aca="false">D1836*INDEX(Справочник!$E$5:$E$16,MATCH(C1836,Справочник!$A$5:$A$16,0))</f>
        <v>2.3</v>
      </c>
      <c r="K1836" s="57" t="n">
        <f aca="false">D1836*INDEX(Справочник!$F$5:$F$16,MATCH(C1836,Справочник!$A$5:$A$16,0))</f>
        <v>0.7</v>
      </c>
    </row>
    <row r="1837" customFormat="false" ht="15" hidden="false" customHeight="false" outlineLevel="0" collapsed="false">
      <c r="A1837" s="53" t="n">
        <v>45967</v>
      </c>
      <c r="B1837" s="54" t="s">
        <v>1338</v>
      </c>
      <c r="C1837" s="54" t="s">
        <v>91</v>
      </c>
      <c r="D1837" s="54" t="n">
        <v>1</v>
      </c>
      <c r="E1837" s="55" t="n">
        <v>28</v>
      </c>
      <c r="F1837" s="56" t="n">
        <v>0.2</v>
      </c>
      <c r="G1837" s="57" t="n">
        <f aca="false">D1837*E1837</f>
        <v>28</v>
      </c>
      <c r="H1837" s="57" t="n">
        <f aca="false">G1837*(1-F1837)</f>
        <v>22.4</v>
      </c>
      <c r="I1837" s="1" t="n">
        <f aca="false">MONTH(A1837)</f>
        <v>11</v>
      </c>
      <c r="J1837" s="57" t="n">
        <f aca="false">D1837*INDEX(Справочник!$E$5:$E$16,MATCH(C1837,Справочник!$A$5:$A$16,0))</f>
        <v>17.4</v>
      </c>
      <c r="K1837" s="57" t="n">
        <f aca="false">D1837*INDEX(Справочник!$F$5:$F$16,MATCH(C1837,Справочник!$A$5:$A$16,0))</f>
        <v>7.9</v>
      </c>
    </row>
    <row r="1838" customFormat="false" ht="15" hidden="false" customHeight="false" outlineLevel="0" collapsed="false">
      <c r="A1838" s="53" t="n">
        <v>45967</v>
      </c>
      <c r="B1838" s="54" t="s">
        <v>1339</v>
      </c>
      <c r="C1838" s="54" t="s">
        <v>91</v>
      </c>
      <c r="D1838" s="54" t="n">
        <v>1</v>
      </c>
      <c r="E1838" s="55" t="n">
        <v>28</v>
      </c>
      <c r="F1838" s="56" t="n">
        <v>0.2</v>
      </c>
      <c r="G1838" s="57" t="n">
        <f aca="false">D1838*E1838</f>
        <v>28</v>
      </c>
      <c r="H1838" s="57" t="n">
        <f aca="false">G1838*(1-F1838)</f>
        <v>22.4</v>
      </c>
      <c r="I1838" s="1" t="n">
        <f aca="false">MONTH(A1838)</f>
        <v>11</v>
      </c>
      <c r="J1838" s="57" t="n">
        <f aca="false">D1838*INDEX(Справочник!$E$5:$E$16,MATCH(C1838,Справочник!$A$5:$A$16,0))</f>
        <v>17.4</v>
      </c>
      <c r="K1838" s="57" t="n">
        <f aca="false">D1838*INDEX(Справочник!$F$5:$F$16,MATCH(C1838,Справочник!$A$5:$A$16,0))</f>
        <v>7.9</v>
      </c>
    </row>
    <row r="1839" customFormat="false" ht="15" hidden="false" customHeight="false" outlineLevel="0" collapsed="false">
      <c r="A1839" s="53" t="n">
        <v>45967</v>
      </c>
      <c r="B1839" s="54" t="s">
        <v>1340</v>
      </c>
      <c r="C1839" s="54" t="s">
        <v>80</v>
      </c>
      <c r="D1839" s="54" t="n">
        <v>3</v>
      </c>
      <c r="E1839" s="55" t="n">
        <v>9.9</v>
      </c>
      <c r="F1839" s="56" t="n">
        <v>0</v>
      </c>
      <c r="G1839" s="57" t="n">
        <f aca="false">D1839*E1839</f>
        <v>29.7</v>
      </c>
      <c r="H1839" s="57" t="n">
        <f aca="false">G1839*(1-F1839)</f>
        <v>29.7</v>
      </c>
      <c r="I1839" s="1" t="n">
        <f aca="false">MONTH(A1839)</f>
        <v>11</v>
      </c>
      <c r="J1839" s="57" t="n">
        <f aca="false">D1839*INDEX(Справочник!$E$5:$E$16,MATCH(C1839,Справочник!$A$5:$A$16,0))</f>
        <v>12.6</v>
      </c>
      <c r="K1839" s="57" t="n">
        <f aca="false">D1839*INDEX(Справочник!$F$5:$F$16,MATCH(C1839,Справочник!$A$5:$A$16,0))</f>
        <v>2.7</v>
      </c>
    </row>
    <row r="1840" customFormat="false" ht="15" hidden="false" customHeight="false" outlineLevel="0" collapsed="false">
      <c r="A1840" s="53" t="n">
        <v>45967</v>
      </c>
      <c r="B1840" s="54" t="s">
        <v>1340</v>
      </c>
      <c r="C1840" s="54" t="s">
        <v>90</v>
      </c>
      <c r="D1840" s="54" t="n">
        <v>1</v>
      </c>
      <c r="E1840" s="55" t="n">
        <v>4.5</v>
      </c>
      <c r="F1840" s="56" t="n">
        <v>0.15</v>
      </c>
      <c r="G1840" s="57" t="n">
        <f aca="false">D1840*E1840</f>
        <v>4.5</v>
      </c>
      <c r="H1840" s="57" t="n">
        <f aca="false">G1840*(1-F1840)</f>
        <v>3.825</v>
      </c>
      <c r="I1840" s="1" t="n">
        <f aca="false">MONTH(A1840)</f>
        <v>11</v>
      </c>
      <c r="J1840" s="57" t="n">
        <f aca="false">D1840*INDEX(Справочник!$E$5:$E$16,MATCH(C1840,Справочник!$A$5:$A$16,0))</f>
        <v>1.6</v>
      </c>
      <c r="K1840" s="57" t="n">
        <f aca="false">D1840*INDEX(Справочник!$F$5:$F$16,MATCH(C1840,Справочник!$A$5:$A$16,0))</f>
        <v>2.9</v>
      </c>
    </row>
    <row r="1841" customFormat="false" ht="15" hidden="false" customHeight="false" outlineLevel="0" collapsed="false">
      <c r="A1841" s="53" t="n">
        <v>45967</v>
      </c>
      <c r="B1841" s="54" t="s">
        <v>1341</v>
      </c>
      <c r="C1841" s="54" t="s">
        <v>85</v>
      </c>
      <c r="D1841" s="54" t="n">
        <v>1</v>
      </c>
      <c r="E1841" s="55" t="n">
        <v>6.9</v>
      </c>
      <c r="F1841" s="56" t="n">
        <v>0.15</v>
      </c>
      <c r="G1841" s="57" t="n">
        <f aca="false">D1841*E1841</f>
        <v>6.9</v>
      </c>
      <c r="H1841" s="57" t="n">
        <f aca="false">G1841*(1-F1841)</f>
        <v>5.865</v>
      </c>
      <c r="I1841" s="1" t="n">
        <f aca="false">MONTH(A1841)</f>
        <v>11</v>
      </c>
      <c r="J1841" s="57" t="n">
        <f aca="false">D1841*INDEX(Справочник!$E$5:$E$16,MATCH(C1841,Справочник!$A$5:$A$16,0))</f>
        <v>2.3</v>
      </c>
      <c r="K1841" s="57" t="n">
        <f aca="false">D1841*INDEX(Справочник!$F$5:$F$16,MATCH(C1841,Справочник!$A$5:$A$16,0))</f>
        <v>0.7</v>
      </c>
    </row>
    <row r="1842" customFormat="false" ht="15" hidden="false" customHeight="false" outlineLevel="0" collapsed="false">
      <c r="A1842" s="53" t="n">
        <v>45967</v>
      </c>
      <c r="B1842" s="54" t="s">
        <v>1342</v>
      </c>
      <c r="C1842" s="54" t="s">
        <v>81</v>
      </c>
      <c r="D1842" s="54" t="n">
        <v>1</v>
      </c>
      <c r="E1842" s="55" t="n">
        <v>29.9</v>
      </c>
      <c r="F1842" s="56" t="n">
        <v>0.15</v>
      </c>
      <c r="G1842" s="57" t="n">
        <f aca="false">D1842*E1842</f>
        <v>29.9</v>
      </c>
      <c r="H1842" s="57" t="n">
        <f aca="false">G1842*(1-F1842)</f>
        <v>25.415</v>
      </c>
      <c r="I1842" s="1" t="n">
        <f aca="false">MONTH(A1842)</f>
        <v>11</v>
      </c>
      <c r="J1842" s="57" t="n">
        <f aca="false">D1842*INDEX(Справочник!$E$5:$E$16,MATCH(C1842,Справочник!$A$5:$A$16,0))</f>
        <v>14.8</v>
      </c>
      <c r="K1842" s="57" t="n">
        <f aca="false">D1842*INDEX(Справочник!$F$5:$F$16,MATCH(C1842,Справочник!$A$5:$A$16,0))</f>
        <v>2.4</v>
      </c>
    </row>
    <row r="1843" customFormat="false" ht="15" hidden="false" customHeight="false" outlineLevel="0" collapsed="false">
      <c r="A1843" s="53" t="n">
        <v>45967</v>
      </c>
      <c r="B1843" s="54" t="s">
        <v>1342</v>
      </c>
      <c r="C1843" s="54" t="s">
        <v>91</v>
      </c>
      <c r="D1843" s="54" t="n">
        <v>1</v>
      </c>
      <c r="E1843" s="55" t="n">
        <v>28</v>
      </c>
      <c r="F1843" s="56" t="n">
        <v>0.2</v>
      </c>
      <c r="G1843" s="57" t="n">
        <f aca="false">D1843*E1843</f>
        <v>28</v>
      </c>
      <c r="H1843" s="57" t="n">
        <f aca="false">G1843*(1-F1843)</f>
        <v>22.4</v>
      </c>
      <c r="I1843" s="1" t="n">
        <f aca="false">MONTH(A1843)</f>
        <v>11</v>
      </c>
      <c r="J1843" s="57" t="n">
        <f aca="false">D1843*INDEX(Справочник!$E$5:$E$16,MATCH(C1843,Справочник!$A$5:$A$16,0))</f>
        <v>17.4</v>
      </c>
      <c r="K1843" s="57" t="n">
        <f aca="false">D1843*INDEX(Справочник!$F$5:$F$16,MATCH(C1843,Справочник!$A$5:$A$16,0))</f>
        <v>7.9</v>
      </c>
    </row>
    <row r="1844" customFormat="false" ht="15" hidden="false" customHeight="false" outlineLevel="0" collapsed="false">
      <c r="A1844" s="53" t="n">
        <v>45967</v>
      </c>
      <c r="B1844" s="54" t="s">
        <v>1342</v>
      </c>
      <c r="C1844" s="54" t="s">
        <v>80</v>
      </c>
      <c r="D1844" s="54" t="n">
        <v>2</v>
      </c>
      <c r="E1844" s="55" t="n">
        <v>9.9</v>
      </c>
      <c r="F1844" s="56" t="n">
        <v>0.1</v>
      </c>
      <c r="G1844" s="57" t="n">
        <f aca="false">D1844*E1844</f>
        <v>19.8</v>
      </c>
      <c r="H1844" s="57" t="n">
        <f aca="false">G1844*(1-F1844)</f>
        <v>17.82</v>
      </c>
      <c r="I1844" s="1" t="n">
        <f aca="false">MONTH(A1844)</f>
        <v>11</v>
      </c>
      <c r="J1844" s="57" t="n">
        <f aca="false">D1844*INDEX(Справочник!$E$5:$E$16,MATCH(C1844,Справочник!$A$5:$A$16,0))</f>
        <v>8.4</v>
      </c>
      <c r="K1844" s="57" t="n">
        <f aca="false">D1844*INDEX(Справочник!$F$5:$F$16,MATCH(C1844,Справочник!$A$5:$A$16,0))</f>
        <v>1.8</v>
      </c>
    </row>
    <row r="1845" customFormat="false" ht="15" hidden="false" customHeight="false" outlineLevel="0" collapsed="false">
      <c r="A1845" s="53" t="n">
        <v>45968</v>
      </c>
      <c r="B1845" s="54" t="s">
        <v>1343</v>
      </c>
      <c r="C1845" s="54" t="s">
        <v>83</v>
      </c>
      <c r="D1845" s="54" t="n">
        <v>3</v>
      </c>
      <c r="E1845" s="55" t="n">
        <v>11.5</v>
      </c>
      <c r="F1845" s="56" t="n">
        <v>0.1</v>
      </c>
      <c r="G1845" s="57" t="n">
        <f aca="false">D1845*E1845</f>
        <v>34.5</v>
      </c>
      <c r="H1845" s="57" t="n">
        <f aca="false">G1845*(1-F1845)</f>
        <v>31.05</v>
      </c>
      <c r="I1845" s="1" t="n">
        <f aca="false">MONTH(A1845)</f>
        <v>11</v>
      </c>
      <c r="J1845" s="57" t="n">
        <f aca="false">D1845*INDEX(Справочник!$E$5:$E$16,MATCH(C1845,Справочник!$A$5:$A$16,0))</f>
        <v>15.3</v>
      </c>
      <c r="K1845" s="57" t="n">
        <f aca="false">D1845*INDEX(Справочник!$F$5:$F$16,MATCH(C1845,Справочник!$A$5:$A$16,0))</f>
        <v>2.7</v>
      </c>
    </row>
    <row r="1846" customFormat="false" ht="15" hidden="false" customHeight="false" outlineLevel="0" collapsed="false">
      <c r="A1846" s="53" t="n">
        <v>45968</v>
      </c>
      <c r="B1846" s="54" t="s">
        <v>1344</v>
      </c>
      <c r="C1846" s="54" t="s">
        <v>81</v>
      </c>
      <c r="D1846" s="54" t="n">
        <v>1</v>
      </c>
      <c r="E1846" s="55" t="n">
        <v>29.9</v>
      </c>
      <c r="F1846" s="56" t="n">
        <v>0</v>
      </c>
      <c r="G1846" s="57" t="n">
        <f aca="false">D1846*E1846</f>
        <v>29.9</v>
      </c>
      <c r="H1846" s="57" t="n">
        <f aca="false">G1846*(1-F1846)</f>
        <v>29.9</v>
      </c>
      <c r="I1846" s="1" t="n">
        <f aca="false">MONTH(A1846)</f>
        <v>11</v>
      </c>
      <c r="J1846" s="57" t="n">
        <f aca="false">D1846*INDEX(Справочник!$E$5:$E$16,MATCH(C1846,Справочник!$A$5:$A$16,0))</f>
        <v>14.8</v>
      </c>
      <c r="K1846" s="57" t="n">
        <f aca="false">D1846*INDEX(Справочник!$F$5:$F$16,MATCH(C1846,Справочник!$A$5:$A$16,0))</f>
        <v>2.4</v>
      </c>
    </row>
    <row r="1847" customFormat="false" ht="15" hidden="false" customHeight="false" outlineLevel="0" collapsed="false">
      <c r="A1847" s="53" t="n">
        <v>45968</v>
      </c>
      <c r="B1847" s="54" t="s">
        <v>1345</v>
      </c>
      <c r="C1847" s="54" t="s">
        <v>80</v>
      </c>
      <c r="D1847" s="54" t="n">
        <v>2</v>
      </c>
      <c r="E1847" s="55" t="n">
        <v>9.9</v>
      </c>
      <c r="F1847" s="56" t="n">
        <v>0</v>
      </c>
      <c r="G1847" s="57" t="n">
        <f aca="false">D1847*E1847</f>
        <v>19.8</v>
      </c>
      <c r="H1847" s="57" t="n">
        <f aca="false">G1847*(1-F1847)</f>
        <v>19.8</v>
      </c>
      <c r="I1847" s="1" t="n">
        <f aca="false">MONTH(A1847)</f>
        <v>11</v>
      </c>
      <c r="J1847" s="57" t="n">
        <f aca="false">D1847*INDEX(Справочник!$E$5:$E$16,MATCH(C1847,Справочник!$A$5:$A$16,0))</f>
        <v>8.4</v>
      </c>
      <c r="K1847" s="57" t="n">
        <f aca="false">D1847*INDEX(Справочник!$F$5:$F$16,MATCH(C1847,Справочник!$A$5:$A$16,0))</f>
        <v>1.8</v>
      </c>
    </row>
    <row r="1848" customFormat="false" ht="15" hidden="false" customHeight="false" outlineLevel="0" collapsed="false">
      <c r="A1848" s="53" t="n">
        <v>45968</v>
      </c>
      <c r="B1848" s="54" t="s">
        <v>1346</v>
      </c>
      <c r="C1848" s="54" t="s">
        <v>86</v>
      </c>
      <c r="D1848" s="54" t="n">
        <v>2</v>
      </c>
      <c r="E1848" s="55" t="n">
        <v>7.5</v>
      </c>
      <c r="F1848" s="56" t="n">
        <v>0.15</v>
      </c>
      <c r="G1848" s="57" t="n">
        <f aca="false">D1848*E1848</f>
        <v>15</v>
      </c>
      <c r="H1848" s="57" t="n">
        <f aca="false">G1848*(1-F1848)</f>
        <v>12.75</v>
      </c>
      <c r="I1848" s="1" t="n">
        <f aca="false">MONTH(A1848)</f>
        <v>11</v>
      </c>
      <c r="J1848" s="57" t="n">
        <f aca="false">D1848*INDEX(Справочник!$E$5:$E$16,MATCH(C1848,Справочник!$A$5:$A$16,0))</f>
        <v>5.2</v>
      </c>
      <c r="K1848" s="57" t="n">
        <f aca="false">D1848*INDEX(Справочник!$F$5:$F$16,MATCH(C1848,Справочник!$A$5:$A$16,0))</f>
        <v>1.4</v>
      </c>
    </row>
    <row r="1849" customFormat="false" ht="15" hidden="false" customHeight="false" outlineLevel="0" collapsed="false">
      <c r="A1849" s="53" t="n">
        <v>45968</v>
      </c>
      <c r="B1849" s="54" t="s">
        <v>1347</v>
      </c>
      <c r="C1849" s="54" t="s">
        <v>85</v>
      </c>
      <c r="D1849" s="54" t="n">
        <v>1</v>
      </c>
      <c r="E1849" s="55" t="n">
        <v>6.9</v>
      </c>
      <c r="F1849" s="56" t="n">
        <v>0</v>
      </c>
      <c r="G1849" s="57" t="n">
        <f aca="false">D1849*E1849</f>
        <v>6.9</v>
      </c>
      <c r="H1849" s="57" t="n">
        <f aca="false">G1849*(1-F1849)</f>
        <v>6.9</v>
      </c>
      <c r="I1849" s="1" t="n">
        <f aca="false">MONTH(A1849)</f>
        <v>11</v>
      </c>
      <c r="J1849" s="57" t="n">
        <f aca="false">D1849*INDEX(Справочник!$E$5:$E$16,MATCH(C1849,Справочник!$A$5:$A$16,0))</f>
        <v>2.3</v>
      </c>
      <c r="K1849" s="57" t="n">
        <f aca="false">D1849*INDEX(Справочник!$F$5:$F$16,MATCH(C1849,Справочник!$A$5:$A$16,0))</f>
        <v>0.7</v>
      </c>
    </row>
    <row r="1850" customFormat="false" ht="15" hidden="false" customHeight="false" outlineLevel="0" collapsed="false">
      <c r="A1850" s="53" t="n">
        <v>45968</v>
      </c>
      <c r="B1850" s="54" t="s">
        <v>1348</v>
      </c>
      <c r="C1850" s="54" t="s">
        <v>80</v>
      </c>
      <c r="D1850" s="54" t="n">
        <v>1</v>
      </c>
      <c r="E1850" s="55" t="n">
        <v>9.9</v>
      </c>
      <c r="F1850" s="56" t="n">
        <v>0.15</v>
      </c>
      <c r="G1850" s="57" t="n">
        <f aca="false">D1850*E1850</f>
        <v>9.9</v>
      </c>
      <c r="H1850" s="57" t="n">
        <f aca="false">G1850*(1-F1850)</f>
        <v>8.415</v>
      </c>
      <c r="I1850" s="1" t="n">
        <f aca="false">MONTH(A1850)</f>
        <v>11</v>
      </c>
      <c r="J1850" s="57" t="n">
        <f aca="false">D1850*INDEX(Справочник!$E$5:$E$16,MATCH(C1850,Справочник!$A$5:$A$16,0))</f>
        <v>4.2</v>
      </c>
      <c r="K1850" s="57" t="n">
        <f aca="false">D1850*INDEX(Справочник!$F$5:$F$16,MATCH(C1850,Справочник!$A$5:$A$16,0))</f>
        <v>0.9</v>
      </c>
    </row>
    <row r="1851" customFormat="false" ht="15" hidden="false" customHeight="false" outlineLevel="0" collapsed="false">
      <c r="A1851" s="53" t="n">
        <v>45968</v>
      </c>
      <c r="B1851" s="54" t="s">
        <v>1348</v>
      </c>
      <c r="C1851" s="54" t="s">
        <v>82</v>
      </c>
      <c r="D1851" s="54" t="n">
        <v>1</v>
      </c>
      <c r="E1851" s="55" t="n">
        <v>32</v>
      </c>
      <c r="F1851" s="56" t="n">
        <v>0</v>
      </c>
      <c r="G1851" s="57" t="n">
        <f aca="false">D1851*E1851</f>
        <v>32</v>
      </c>
      <c r="H1851" s="57" t="n">
        <f aca="false">G1851*(1-F1851)</f>
        <v>32</v>
      </c>
      <c r="I1851" s="1" t="n">
        <f aca="false">MONTH(A1851)</f>
        <v>11</v>
      </c>
      <c r="J1851" s="57" t="n">
        <f aca="false">D1851*INDEX(Справочник!$E$5:$E$16,MATCH(C1851,Справочник!$A$5:$A$16,0))</f>
        <v>16.5</v>
      </c>
      <c r="K1851" s="57" t="n">
        <f aca="false">D1851*INDEX(Справочник!$F$5:$F$16,MATCH(C1851,Справочник!$A$5:$A$16,0))</f>
        <v>2.4</v>
      </c>
    </row>
    <row r="1852" customFormat="false" ht="15" hidden="false" customHeight="false" outlineLevel="0" collapsed="false">
      <c r="A1852" s="53" t="n">
        <v>45968</v>
      </c>
      <c r="B1852" s="54" t="s">
        <v>1348</v>
      </c>
      <c r="C1852" s="54" t="s">
        <v>83</v>
      </c>
      <c r="D1852" s="54" t="n">
        <v>1</v>
      </c>
      <c r="E1852" s="55" t="n">
        <v>11.5</v>
      </c>
      <c r="F1852" s="56" t="n">
        <v>0.1</v>
      </c>
      <c r="G1852" s="57" t="n">
        <f aca="false">D1852*E1852</f>
        <v>11.5</v>
      </c>
      <c r="H1852" s="57" t="n">
        <f aca="false">G1852*(1-F1852)</f>
        <v>10.35</v>
      </c>
      <c r="I1852" s="1" t="n">
        <f aca="false">MONTH(A1852)</f>
        <v>11</v>
      </c>
      <c r="J1852" s="57" t="n">
        <f aca="false">D1852*INDEX(Справочник!$E$5:$E$16,MATCH(C1852,Справочник!$A$5:$A$16,0))</f>
        <v>5.1</v>
      </c>
      <c r="K1852" s="57" t="n">
        <f aca="false">D1852*INDEX(Справочник!$F$5:$F$16,MATCH(C1852,Справочник!$A$5:$A$16,0))</f>
        <v>0.9</v>
      </c>
    </row>
    <row r="1853" customFormat="false" ht="15" hidden="false" customHeight="false" outlineLevel="0" collapsed="false">
      <c r="A1853" s="53" t="n">
        <v>45968</v>
      </c>
      <c r="B1853" s="54" t="s">
        <v>1349</v>
      </c>
      <c r="C1853" s="54" t="s">
        <v>83</v>
      </c>
      <c r="D1853" s="54" t="n">
        <v>2</v>
      </c>
      <c r="E1853" s="55" t="n">
        <v>11.5</v>
      </c>
      <c r="F1853" s="56" t="n">
        <v>0.1</v>
      </c>
      <c r="G1853" s="57" t="n">
        <f aca="false">D1853*E1853</f>
        <v>23</v>
      </c>
      <c r="H1853" s="57" t="n">
        <f aca="false">G1853*(1-F1853)</f>
        <v>20.7</v>
      </c>
      <c r="I1853" s="1" t="n">
        <f aca="false">MONTH(A1853)</f>
        <v>11</v>
      </c>
      <c r="J1853" s="57" t="n">
        <f aca="false">D1853*INDEX(Справочник!$E$5:$E$16,MATCH(C1853,Справочник!$A$5:$A$16,0))</f>
        <v>10.2</v>
      </c>
      <c r="K1853" s="57" t="n">
        <f aca="false">D1853*INDEX(Справочник!$F$5:$F$16,MATCH(C1853,Справочник!$A$5:$A$16,0))</f>
        <v>1.8</v>
      </c>
    </row>
    <row r="1854" customFormat="false" ht="15" hidden="false" customHeight="false" outlineLevel="0" collapsed="false">
      <c r="A1854" s="53" t="n">
        <v>45968</v>
      </c>
      <c r="B1854" s="54" t="s">
        <v>1349</v>
      </c>
      <c r="C1854" s="54" t="s">
        <v>91</v>
      </c>
      <c r="D1854" s="54" t="n">
        <v>1</v>
      </c>
      <c r="E1854" s="55" t="n">
        <v>28</v>
      </c>
      <c r="F1854" s="56" t="n">
        <v>0.2</v>
      </c>
      <c r="G1854" s="57" t="n">
        <f aca="false">D1854*E1854</f>
        <v>28</v>
      </c>
      <c r="H1854" s="57" t="n">
        <f aca="false">G1854*(1-F1854)</f>
        <v>22.4</v>
      </c>
      <c r="I1854" s="1" t="n">
        <f aca="false">MONTH(A1854)</f>
        <v>11</v>
      </c>
      <c r="J1854" s="57" t="n">
        <f aca="false">D1854*INDEX(Справочник!$E$5:$E$16,MATCH(C1854,Справочник!$A$5:$A$16,0))</f>
        <v>17.4</v>
      </c>
      <c r="K1854" s="57" t="n">
        <f aca="false">D1854*INDEX(Справочник!$F$5:$F$16,MATCH(C1854,Справочник!$A$5:$A$16,0))</f>
        <v>7.9</v>
      </c>
    </row>
    <row r="1855" customFormat="false" ht="15" hidden="false" customHeight="false" outlineLevel="0" collapsed="false">
      <c r="A1855" s="53" t="n">
        <v>45968</v>
      </c>
      <c r="B1855" s="54" t="s">
        <v>1350</v>
      </c>
      <c r="C1855" s="54" t="s">
        <v>80</v>
      </c>
      <c r="D1855" s="54" t="n">
        <v>1</v>
      </c>
      <c r="E1855" s="55" t="n">
        <v>9.9</v>
      </c>
      <c r="F1855" s="56" t="n">
        <v>0.15</v>
      </c>
      <c r="G1855" s="57" t="n">
        <f aca="false">D1855*E1855</f>
        <v>9.9</v>
      </c>
      <c r="H1855" s="57" t="n">
        <f aca="false">G1855*(1-F1855)</f>
        <v>8.415</v>
      </c>
      <c r="I1855" s="1" t="n">
        <f aca="false">MONTH(A1855)</f>
        <v>11</v>
      </c>
      <c r="J1855" s="57" t="n">
        <f aca="false">D1855*INDEX(Справочник!$E$5:$E$16,MATCH(C1855,Справочник!$A$5:$A$16,0))</f>
        <v>4.2</v>
      </c>
      <c r="K1855" s="57" t="n">
        <f aca="false">D1855*INDEX(Справочник!$F$5:$F$16,MATCH(C1855,Справочник!$A$5:$A$16,0))</f>
        <v>0.9</v>
      </c>
    </row>
    <row r="1856" customFormat="false" ht="15" hidden="false" customHeight="false" outlineLevel="0" collapsed="false">
      <c r="A1856" s="53" t="n">
        <v>45969</v>
      </c>
      <c r="B1856" s="54" t="s">
        <v>1351</v>
      </c>
      <c r="C1856" s="54" t="s">
        <v>89</v>
      </c>
      <c r="D1856" s="54" t="n">
        <v>1</v>
      </c>
      <c r="E1856" s="55" t="n">
        <v>24</v>
      </c>
      <c r="F1856" s="56" t="n">
        <v>0</v>
      </c>
      <c r="G1856" s="57" t="n">
        <f aca="false">D1856*E1856</f>
        <v>24</v>
      </c>
      <c r="H1856" s="57" t="n">
        <f aca="false">G1856*(1-F1856)</f>
        <v>24</v>
      </c>
      <c r="I1856" s="1" t="n">
        <f aca="false">MONTH(A1856)</f>
        <v>11</v>
      </c>
      <c r="J1856" s="57" t="n">
        <f aca="false">D1856*INDEX(Справочник!$E$5:$E$16,MATCH(C1856,Справочник!$A$5:$A$16,0))</f>
        <v>13.5</v>
      </c>
      <c r="K1856" s="57" t="n">
        <f aca="false">D1856*INDEX(Справочник!$F$5:$F$16,MATCH(C1856,Справочник!$A$5:$A$16,0))</f>
        <v>3.8</v>
      </c>
    </row>
    <row r="1857" customFormat="false" ht="15" hidden="false" customHeight="false" outlineLevel="0" collapsed="false">
      <c r="A1857" s="53" t="n">
        <v>45969</v>
      </c>
      <c r="B1857" s="54" t="s">
        <v>1352</v>
      </c>
      <c r="C1857" s="54" t="s">
        <v>80</v>
      </c>
      <c r="D1857" s="54" t="n">
        <v>2</v>
      </c>
      <c r="E1857" s="55" t="n">
        <v>9.9</v>
      </c>
      <c r="F1857" s="56" t="n">
        <v>0.15</v>
      </c>
      <c r="G1857" s="57" t="n">
        <f aca="false">D1857*E1857</f>
        <v>19.8</v>
      </c>
      <c r="H1857" s="57" t="n">
        <f aca="false">G1857*(1-F1857)</f>
        <v>16.83</v>
      </c>
      <c r="I1857" s="1" t="n">
        <f aca="false">MONTH(A1857)</f>
        <v>11</v>
      </c>
      <c r="J1857" s="57" t="n">
        <f aca="false">D1857*INDEX(Справочник!$E$5:$E$16,MATCH(C1857,Справочник!$A$5:$A$16,0))</f>
        <v>8.4</v>
      </c>
      <c r="K1857" s="57" t="n">
        <f aca="false">D1857*INDEX(Справочник!$F$5:$F$16,MATCH(C1857,Справочник!$A$5:$A$16,0))</f>
        <v>1.8</v>
      </c>
    </row>
    <row r="1858" customFormat="false" ht="15" hidden="false" customHeight="false" outlineLevel="0" collapsed="false">
      <c r="A1858" s="53" t="n">
        <v>45969</v>
      </c>
      <c r="B1858" s="54" t="s">
        <v>1352</v>
      </c>
      <c r="C1858" s="54" t="s">
        <v>81</v>
      </c>
      <c r="D1858" s="54" t="n">
        <v>1</v>
      </c>
      <c r="E1858" s="55" t="n">
        <v>29.9</v>
      </c>
      <c r="F1858" s="56" t="n">
        <v>0.1</v>
      </c>
      <c r="G1858" s="57" t="n">
        <f aca="false">D1858*E1858</f>
        <v>29.9</v>
      </c>
      <c r="H1858" s="57" t="n">
        <f aca="false">G1858*(1-F1858)</f>
        <v>26.91</v>
      </c>
      <c r="I1858" s="1" t="n">
        <f aca="false">MONTH(A1858)</f>
        <v>11</v>
      </c>
      <c r="J1858" s="57" t="n">
        <f aca="false">D1858*INDEX(Справочник!$E$5:$E$16,MATCH(C1858,Справочник!$A$5:$A$16,0))</f>
        <v>14.8</v>
      </c>
      <c r="K1858" s="57" t="n">
        <f aca="false">D1858*INDEX(Справочник!$F$5:$F$16,MATCH(C1858,Справочник!$A$5:$A$16,0))</f>
        <v>2.4</v>
      </c>
    </row>
    <row r="1859" customFormat="false" ht="15" hidden="false" customHeight="false" outlineLevel="0" collapsed="false">
      <c r="A1859" s="53" t="n">
        <v>45969</v>
      </c>
      <c r="B1859" s="54" t="s">
        <v>1353</v>
      </c>
      <c r="C1859" s="54" t="s">
        <v>82</v>
      </c>
      <c r="D1859" s="54" t="n">
        <v>3</v>
      </c>
      <c r="E1859" s="55" t="n">
        <v>32</v>
      </c>
      <c r="F1859" s="56" t="n">
        <v>0.15</v>
      </c>
      <c r="G1859" s="57" t="n">
        <f aca="false">D1859*E1859</f>
        <v>96</v>
      </c>
      <c r="H1859" s="57" t="n">
        <f aca="false">G1859*(1-F1859)</f>
        <v>81.6</v>
      </c>
      <c r="I1859" s="1" t="n">
        <f aca="false">MONTH(A1859)</f>
        <v>11</v>
      </c>
      <c r="J1859" s="57" t="n">
        <f aca="false">D1859*INDEX(Справочник!$E$5:$E$16,MATCH(C1859,Справочник!$A$5:$A$16,0))</f>
        <v>49.5</v>
      </c>
      <c r="K1859" s="57" t="n">
        <f aca="false">D1859*INDEX(Справочник!$F$5:$F$16,MATCH(C1859,Справочник!$A$5:$A$16,0))</f>
        <v>7.2</v>
      </c>
    </row>
    <row r="1860" customFormat="false" ht="15" hidden="false" customHeight="false" outlineLevel="0" collapsed="false">
      <c r="A1860" s="53" t="n">
        <v>45969</v>
      </c>
      <c r="B1860" s="54" t="s">
        <v>1353</v>
      </c>
      <c r="C1860" s="54" t="s">
        <v>81</v>
      </c>
      <c r="D1860" s="54" t="n">
        <v>2</v>
      </c>
      <c r="E1860" s="55" t="n">
        <v>29.9</v>
      </c>
      <c r="F1860" s="56" t="n">
        <v>0</v>
      </c>
      <c r="G1860" s="57" t="n">
        <f aca="false">D1860*E1860</f>
        <v>59.8</v>
      </c>
      <c r="H1860" s="57" t="n">
        <f aca="false">G1860*(1-F1860)</f>
        <v>59.8</v>
      </c>
      <c r="I1860" s="1" t="n">
        <f aca="false">MONTH(A1860)</f>
        <v>11</v>
      </c>
      <c r="J1860" s="57" t="n">
        <f aca="false">D1860*INDEX(Справочник!$E$5:$E$16,MATCH(C1860,Справочник!$A$5:$A$16,0))</f>
        <v>29.6</v>
      </c>
      <c r="K1860" s="57" t="n">
        <f aca="false">D1860*INDEX(Справочник!$F$5:$F$16,MATCH(C1860,Справочник!$A$5:$A$16,0))</f>
        <v>4.8</v>
      </c>
    </row>
    <row r="1861" customFormat="false" ht="15" hidden="false" customHeight="false" outlineLevel="0" collapsed="false">
      <c r="A1861" s="53" t="n">
        <v>45969</v>
      </c>
      <c r="B1861" s="54" t="s">
        <v>1353</v>
      </c>
      <c r="C1861" s="54" t="s">
        <v>85</v>
      </c>
      <c r="D1861" s="54" t="n">
        <v>1</v>
      </c>
      <c r="E1861" s="55" t="n">
        <v>6.9</v>
      </c>
      <c r="F1861" s="56" t="n">
        <v>0.15</v>
      </c>
      <c r="G1861" s="57" t="n">
        <f aca="false">D1861*E1861</f>
        <v>6.9</v>
      </c>
      <c r="H1861" s="57" t="n">
        <f aca="false">G1861*(1-F1861)</f>
        <v>5.865</v>
      </c>
      <c r="I1861" s="1" t="n">
        <f aca="false">MONTH(A1861)</f>
        <v>11</v>
      </c>
      <c r="J1861" s="57" t="n">
        <f aca="false">D1861*INDEX(Справочник!$E$5:$E$16,MATCH(C1861,Справочник!$A$5:$A$16,0))</f>
        <v>2.3</v>
      </c>
      <c r="K1861" s="57" t="n">
        <f aca="false">D1861*INDEX(Справочник!$F$5:$F$16,MATCH(C1861,Справочник!$A$5:$A$16,0))</f>
        <v>0.7</v>
      </c>
    </row>
    <row r="1862" customFormat="false" ht="15" hidden="false" customHeight="false" outlineLevel="0" collapsed="false">
      <c r="A1862" s="53" t="n">
        <v>45969</v>
      </c>
      <c r="B1862" s="54" t="s">
        <v>1354</v>
      </c>
      <c r="C1862" s="54" t="s">
        <v>85</v>
      </c>
      <c r="D1862" s="54" t="n">
        <v>2</v>
      </c>
      <c r="E1862" s="55" t="n">
        <v>6.9</v>
      </c>
      <c r="F1862" s="56" t="n">
        <v>0.1</v>
      </c>
      <c r="G1862" s="57" t="n">
        <f aca="false">D1862*E1862</f>
        <v>13.8</v>
      </c>
      <c r="H1862" s="57" t="n">
        <f aca="false">G1862*(1-F1862)</f>
        <v>12.42</v>
      </c>
      <c r="I1862" s="1" t="n">
        <f aca="false">MONTH(A1862)</f>
        <v>11</v>
      </c>
      <c r="J1862" s="57" t="n">
        <f aca="false">D1862*INDEX(Справочник!$E$5:$E$16,MATCH(C1862,Справочник!$A$5:$A$16,0))</f>
        <v>4.6</v>
      </c>
      <c r="K1862" s="57" t="n">
        <f aca="false">D1862*INDEX(Справочник!$F$5:$F$16,MATCH(C1862,Справочник!$A$5:$A$16,0))</f>
        <v>1.4</v>
      </c>
    </row>
    <row r="1863" customFormat="false" ht="15" hidden="false" customHeight="false" outlineLevel="0" collapsed="false">
      <c r="A1863" s="53" t="n">
        <v>45969</v>
      </c>
      <c r="B1863" s="54" t="s">
        <v>1354</v>
      </c>
      <c r="C1863" s="54" t="s">
        <v>82</v>
      </c>
      <c r="D1863" s="54" t="n">
        <v>3</v>
      </c>
      <c r="E1863" s="55" t="n">
        <v>32</v>
      </c>
      <c r="F1863" s="56" t="n">
        <v>0.15</v>
      </c>
      <c r="G1863" s="57" t="n">
        <f aca="false">D1863*E1863</f>
        <v>96</v>
      </c>
      <c r="H1863" s="57" t="n">
        <f aca="false">G1863*(1-F1863)</f>
        <v>81.6</v>
      </c>
      <c r="I1863" s="1" t="n">
        <f aca="false">MONTH(A1863)</f>
        <v>11</v>
      </c>
      <c r="J1863" s="57" t="n">
        <f aca="false">D1863*INDEX(Справочник!$E$5:$E$16,MATCH(C1863,Справочник!$A$5:$A$16,0))</f>
        <v>49.5</v>
      </c>
      <c r="K1863" s="57" t="n">
        <f aca="false">D1863*INDEX(Справочник!$F$5:$F$16,MATCH(C1863,Справочник!$A$5:$A$16,0))</f>
        <v>7.2</v>
      </c>
    </row>
    <row r="1864" customFormat="false" ht="15" hidden="false" customHeight="false" outlineLevel="0" collapsed="false">
      <c r="A1864" s="53" t="n">
        <v>45969</v>
      </c>
      <c r="B1864" s="54" t="s">
        <v>1355</v>
      </c>
      <c r="C1864" s="54" t="s">
        <v>84</v>
      </c>
      <c r="D1864" s="54" t="n">
        <v>1</v>
      </c>
      <c r="E1864" s="55" t="n">
        <v>10.5</v>
      </c>
      <c r="F1864" s="56" t="n">
        <v>0</v>
      </c>
      <c r="G1864" s="57" t="n">
        <f aca="false">D1864*E1864</f>
        <v>10.5</v>
      </c>
      <c r="H1864" s="57" t="n">
        <f aca="false">G1864*(1-F1864)</f>
        <v>10.5</v>
      </c>
      <c r="I1864" s="1" t="n">
        <f aca="false">MONTH(A1864)</f>
        <v>11</v>
      </c>
      <c r="J1864" s="57" t="n">
        <f aca="false">D1864*INDEX(Справочник!$E$5:$E$16,MATCH(C1864,Справочник!$A$5:$A$16,0))</f>
        <v>4.7</v>
      </c>
      <c r="K1864" s="57" t="n">
        <f aca="false">D1864*INDEX(Справочник!$F$5:$F$16,MATCH(C1864,Справочник!$A$5:$A$16,0))</f>
        <v>0.9</v>
      </c>
    </row>
    <row r="1865" customFormat="false" ht="15" hidden="false" customHeight="false" outlineLevel="0" collapsed="false">
      <c r="A1865" s="53" t="n">
        <v>45969</v>
      </c>
      <c r="B1865" s="54" t="s">
        <v>1356</v>
      </c>
      <c r="C1865" s="54" t="s">
        <v>85</v>
      </c>
      <c r="D1865" s="54" t="n">
        <v>1</v>
      </c>
      <c r="E1865" s="55" t="n">
        <v>6.9</v>
      </c>
      <c r="F1865" s="56" t="n">
        <v>0.15</v>
      </c>
      <c r="G1865" s="57" t="n">
        <f aca="false">D1865*E1865</f>
        <v>6.9</v>
      </c>
      <c r="H1865" s="57" t="n">
        <f aca="false">G1865*(1-F1865)</f>
        <v>5.865</v>
      </c>
      <c r="I1865" s="1" t="n">
        <f aca="false">MONTH(A1865)</f>
        <v>11</v>
      </c>
      <c r="J1865" s="57" t="n">
        <f aca="false">D1865*INDEX(Справочник!$E$5:$E$16,MATCH(C1865,Справочник!$A$5:$A$16,0))</f>
        <v>2.3</v>
      </c>
      <c r="K1865" s="57" t="n">
        <f aca="false">D1865*INDEX(Справочник!$F$5:$F$16,MATCH(C1865,Справочник!$A$5:$A$16,0))</f>
        <v>0.7</v>
      </c>
    </row>
    <row r="1866" customFormat="false" ht="15" hidden="false" customHeight="false" outlineLevel="0" collapsed="false">
      <c r="A1866" s="53" t="n">
        <v>45969</v>
      </c>
      <c r="B1866" s="54" t="s">
        <v>1357</v>
      </c>
      <c r="C1866" s="54" t="s">
        <v>87</v>
      </c>
      <c r="D1866" s="54" t="n">
        <v>1</v>
      </c>
      <c r="E1866" s="55" t="n">
        <v>5.9</v>
      </c>
      <c r="F1866" s="56" t="n">
        <v>0.15</v>
      </c>
      <c r="G1866" s="57" t="n">
        <f aca="false">D1866*E1866</f>
        <v>5.9</v>
      </c>
      <c r="H1866" s="57" t="n">
        <f aca="false">G1866*(1-F1866)</f>
        <v>5.015</v>
      </c>
      <c r="I1866" s="1" t="n">
        <f aca="false">MONTH(A1866)</f>
        <v>11</v>
      </c>
      <c r="J1866" s="57" t="n">
        <f aca="false">D1866*INDEX(Справочник!$E$5:$E$16,MATCH(C1866,Справочник!$A$5:$A$16,0))</f>
        <v>1.9</v>
      </c>
      <c r="K1866" s="57" t="n">
        <f aca="false">D1866*INDEX(Справочник!$F$5:$F$16,MATCH(C1866,Справочник!$A$5:$A$16,0))</f>
        <v>0.7</v>
      </c>
    </row>
    <row r="1867" customFormat="false" ht="15" hidden="false" customHeight="false" outlineLevel="0" collapsed="false">
      <c r="A1867" s="53" t="n">
        <v>45969</v>
      </c>
      <c r="B1867" s="54" t="s">
        <v>1358</v>
      </c>
      <c r="C1867" s="54" t="s">
        <v>80</v>
      </c>
      <c r="D1867" s="54" t="n">
        <v>1</v>
      </c>
      <c r="E1867" s="55" t="n">
        <v>9.9</v>
      </c>
      <c r="F1867" s="56" t="n">
        <v>0.15</v>
      </c>
      <c r="G1867" s="57" t="n">
        <f aca="false">D1867*E1867</f>
        <v>9.9</v>
      </c>
      <c r="H1867" s="57" t="n">
        <f aca="false">G1867*(1-F1867)</f>
        <v>8.415</v>
      </c>
      <c r="I1867" s="1" t="n">
        <f aca="false">MONTH(A1867)</f>
        <v>11</v>
      </c>
      <c r="J1867" s="57" t="n">
        <f aca="false">D1867*INDEX(Справочник!$E$5:$E$16,MATCH(C1867,Справочник!$A$5:$A$16,0))</f>
        <v>4.2</v>
      </c>
      <c r="K1867" s="57" t="n">
        <f aca="false">D1867*INDEX(Справочник!$F$5:$F$16,MATCH(C1867,Справочник!$A$5:$A$16,0))</f>
        <v>0.9</v>
      </c>
    </row>
    <row r="1868" customFormat="false" ht="15" hidden="false" customHeight="false" outlineLevel="0" collapsed="false">
      <c r="A1868" s="53" t="n">
        <v>45969</v>
      </c>
      <c r="B1868" s="54" t="s">
        <v>1359</v>
      </c>
      <c r="C1868" s="54" t="s">
        <v>87</v>
      </c>
      <c r="D1868" s="54" t="n">
        <v>2</v>
      </c>
      <c r="E1868" s="55" t="n">
        <v>5.9</v>
      </c>
      <c r="F1868" s="56" t="n">
        <v>0.15</v>
      </c>
      <c r="G1868" s="57" t="n">
        <f aca="false">D1868*E1868</f>
        <v>11.8</v>
      </c>
      <c r="H1868" s="57" t="n">
        <f aca="false">G1868*(1-F1868)</f>
        <v>10.03</v>
      </c>
      <c r="I1868" s="1" t="n">
        <f aca="false">MONTH(A1868)</f>
        <v>11</v>
      </c>
      <c r="J1868" s="57" t="n">
        <f aca="false">D1868*INDEX(Справочник!$E$5:$E$16,MATCH(C1868,Справочник!$A$5:$A$16,0))</f>
        <v>3.8</v>
      </c>
      <c r="K1868" s="57" t="n">
        <f aca="false">D1868*INDEX(Справочник!$F$5:$F$16,MATCH(C1868,Справочник!$A$5:$A$16,0))</f>
        <v>1.4</v>
      </c>
    </row>
    <row r="1869" customFormat="false" ht="15" hidden="false" customHeight="false" outlineLevel="0" collapsed="false">
      <c r="A1869" s="53" t="n">
        <v>45969</v>
      </c>
      <c r="B1869" s="54" t="s">
        <v>1359</v>
      </c>
      <c r="C1869" s="54" t="s">
        <v>90</v>
      </c>
      <c r="D1869" s="54" t="n">
        <v>1</v>
      </c>
      <c r="E1869" s="55" t="n">
        <v>4.5</v>
      </c>
      <c r="F1869" s="56" t="n">
        <v>0.15</v>
      </c>
      <c r="G1869" s="57" t="n">
        <f aca="false">D1869*E1869</f>
        <v>4.5</v>
      </c>
      <c r="H1869" s="57" t="n">
        <f aca="false">G1869*(1-F1869)</f>
        <v>3.825</v>
      </c>
      <c r="I1869" s="1" t="n">
        <f aca="false">MONTH(A1869)</f>
        <v>11</v>
      </c>
      <c r="J1869" s="57" t="n">
        <f aca="false">D1869*INDEX(Справочник!$E$5:$E$16,MATCH(C1869,Справочник!$A$5:$A$16,0))</f>
        <v>1.6</v>
      </c>
      <c r="K1869" s="57" t="n">
        <f aca="false">D1869*INDEX(Справочник!$F$5:$F$16,MATCH(C1869,Справочник!$A$5:$A$16,0))</f>
        <v>2.9</v>
      </c>
    </row>
    <row r="1870" customFormat="false" ht="15" hidden="false" customHeight="false" outlineLevel="0" collapsed="false">
      <c r="A1870" s="53" t="n">
        <v>45970</v>
      </c>
      <c r="B1870" s="54" t="s">
        <v>1360</v>
      </c>
      <c r="C1870" s="54" t="s">
        <v>85</v>
      </c>
      <c r="D1870" s="54" t="n">
        <v>2</v>
      </c>
      <c r="E1870" s="55" t="n">
        <v>6.9</v>
      </c>
      <c r="F1870" s="56" t="n">
        <v>0.15</v>
      </c>
      <c r="G1870" s="57" t="n">
        <f aca="false">D1870*E1870</f>
        <v>13.8</v>
      </c>
      <c r="H1870" s="57" t="n">
        <f aca="false">G1870*(1-F1870)</f>
        <v>11.73</v>
      </c>
      <c r="I1870" s="1" t="n">
        <f aca="false">MONTH(A1870)</f>
        <v>11</v>
      </c>
      <c r="J1870" s="57" t="n">
        <f aca="false">D1870*INDEX(Справочник!$E$5:$E$16,MATCH(C1870,Справочник!$A$5:$A$16,0))</f>
        <v>4.6</v>
      </c>
      <c r="K1870" s="57" t="n">
        <f aca="false">D1870*INDEX(Справочник!$F$5:$F$16,MATCH(C1870,Справочник!$A$5:$A$16,0))</f>
        <v>1.4</v>
      </c>
    </row>
    <row r="1871" customFormat="false" ht="15" hidden="false" customHeight="false" outlineLevel="0" collapsed="false">
      <c r="A1871" s="53" t="n">
        <v>45970</v>
      </c>
      <c r="B1871" s="54" t="s">
        <v>1361</v>
      </c>
      <c r="C1871" s="54" t="s">
        <v>90</v>
      </c>
      <c r="D1871" s="54" t="n">
        <v>1</v>
      </c>
      <c r="E1871" s="55" t="n">
        <v>4.5</v>
      </c>
      <c r="F1871" s="56" t="n">
        <v>0</v>
      </c>
      <c r="G1871" s="57" t="n">
        <f aca="false">D1871*E1871</f>
        <v>4.5</v>
      </c>
      <c r="H1871" s="57" t="n">
        <f aca="false">G1871*(1-F1871)</f>
        <v>4.5</v>
      </c>
      <c r="I1871" s="1" t="n">
        <f aca="false">MONTH(A1871)</f>
        <v>11</v>
      </c>
      <c r="J1871" s="57" t="n">
        <f aca="false">D1871*INDEX(Справочник!$E$5:$E$16,MATCH(C1871,Справочник!$A$5:$A$16,0))</f>
        <v>1.6</v>
      </c>
      <c r="K1871" s="57" t="n">
        <f aca="false">D1871*INDEX(Справочник!$F$5:$F$16,MATCH(C1871,Справочник!$A$5:$A$16,0))</f>
        <v>2.9</v>
      </c>
    </row>
    <row r="1872" customFormat="false" ht="15" hidden="false" customHeight="false" outlineLevel="0" collapsed="false">
      <c r="A1872" s="53" t="n">
        <v>45970</v>
      </c>
      <c r="B1872" s="54" t="s">
        <v>1362</v>
      </c>
      <c r="C1872" s="54" t="s">
        <v>80</v>
      </c>
      <c r="D1872" s="54" t="n">
        <v>1</v>
      </c>
      <c r="E1872" s="55" t="n">
        <v>9.9</v>
      </c>
      <c r="F1872" s="56" t="n">
        <v>0.15</v>
      </c>
      <c r="G1872" s="57" t="n">
        <f aca="false">D1872*E1872</f>
        <v>9.9</v>
      </c>
      <c r="H1872" s="57" t="n">
        <f aca="false">G1872*(1-F1872)</f>
        <v>8.415</v>
      </c>
      <c r="I1872" s="1" t="n">
        <f aca="false">MONTH(A1872)</f>
        <v>11</v>
      </c>
      <c r="J1872" s="57" t="n">
        <f aca="false">D1872*INDEX(Справочник!$E$5:$E$16,MATCH(C1872,Справочник!$A$5:$A$16,0))</f>
        <v>4.2</v>
      </c>
      <c r="K1872" s="57" t="n">
        <f aca="false">D1872*INDEX(Справочник!$F$5:$F$16,MATCH(C1872,Справочник!$A$5:$A$16,0))</f>
        <v>0.9</v>
      </c>
    </row>
    <row r="1873" customFormat="false" ht="15" hidden="false" customHeight="false" outlineLevel="0" collapsed="false">
      <c r="A1873" s="53" t="n">
        <v>45970</v>
      </c>
      <c r="B1873" s="54" t="s">
        <v>1363</v>
      </c>
      <c r="C1873" s="54" t="s">
        <v>81</v>
      </c>
      <c r="D1873" s="54" t="n">
        <v>1</v>
      </c>
      <c r="E1873" s="55" t="n">
        <v>29.9</v>
      </c>
      <c r="F1873" s="56" t="n">
        <v>0.15</v>
      </c>
      <c r="G1873" s="57" t="n">
        <f aca="false">D1873*E1873</f>
        <v>29.9</v>
      </c>
      <c r="H1873" s="57" t="n">
        <f aca="false">G1873*(1-F1873)</f>
        <v>25.415</v>
      </c>
      <c r="I1873" s="1" t="n">
        <f aca="false">MONTH(A1873)</f>
        <v>11</v>
      </c>
      <c r="J1873" s="57" t="n">
        <f aca="false">D1873*INDEX(Справочник!$E$5:$E$16,MATCH(C1873,Справочник!$A$5:$A$16,0))</f>
        <v>14.8</v>
      </c>
      <c r="K1873" s="57" t="n">
        <f aca="false">D1873*INDEX(Справочник!$F$5:$F$16,MATCH(C1873,Справочник!$A$5:$A$16,0))</f>
        <v>2.4</v>
      </c>
    </row>
    <row r="1874" customFormat="false" ht="15" hidden="false" customHeight="false" outlineLevel="0" collapsed="false">
      <c r="A1874" s="53" t="n">
        <v>45970</v>
      </c>
      <c r="B1874" s="54" t="s">
        <v>1364</v>
      </c>
      <c r="C1874" s="54" t="s">
        <v>88</v>
      </c>
      <c r="D1874" s="54" t="n">
        <v>1</v>
      </c>
      <c r="E1874" s="55" t="n">
        <v>39</v>
      </c>
      <c r="F1874" s="56" t="n">
        <v>0</v>
      </c>
      <c r="G1874" s="57" t="n">
        <f aca="false">D1874*E1874</f>
        <v>39</v>
      </c>
      <c r="H1874" s="57" t="n">
        <f aca="false">G1874*(1-F1874)</f>
        <v>39</v>
      </c>
      <c r="I1874" s="1" t="n">
        <f aca="false">MONTH(A1874)</f>
        <v>11</v>
      </c>
      <c r="J1874" s="57" t="n">
        <f aca="false">D1874*INDEX(Справочник!$E$5:$E$16,MATCH(C1874,Справочник!$A$5:$A$16,0))</f>
        <v>24</v>
      </c>
      <c r="K1874" s="57" t="n">
        <f aca="false">D1874*INDEX(Справочник!$F$5:$F$16,MATCH(C1874,Справочник!$A$5:$A$16,0))</f>
        <v>4.2</v>
      </c>
    </row>
    <row r="1875" customFormat="false" ht="15" hidden="false" customHeight="false" outlineLevel="0" collapsed="false">
      <c r="A1875" s="53" t="n">
        <v>45970</v>
      </c>
      <c r="B1875" s="54" t="s">
        <v>1364</v>
      </c>
      <c r="C1875" s="54" t="s">
        <v>90</v>
      </c>
      <c r="D1875" s="54" t="n">
        <v>1</v>
      </c>
      <c r="E1875" s="55" t="n">
        <v>4.5</v>
      </c>
      <c r="F1875" s="56" t="n">
        <v>0</v>
      </c>
      <c r="G1875" s="57" t="n">
        <f aca="false">D1875*E1875</f>
        <v>4.5</v>
      </c>
      <c r="H1875" s="57" t="n">
        <f aca="false">G1875*(1-F1875)</f>
        <v>4.5</v>
      </c>
      <c r="I1875" s="1" t="n">
        <f aca="false">MONTH(A1875)</f>
        <v>11</v>
      </c>
      <c r="J1875" s="57" t="n">
        <f aca="false">D1875*INDEX(Справочник!$E$5:$E$16,MATCH(C1875,Справочник!$A$5:$A$16,0))</f>
        <v>1.6</v>
      </c>
      <c r="K1875" s="57" t="n">
        <f aca="false">D1875*INDEX(Справочник!$F$5:$F$16,MATCH(C1875,Справочник!$A$5:$A$16,0))</f>
        <v>2.9</v>
      </c>
    </row>
    <row r="1876" customFormat="false" ht="15" hidden="false" customHeight="false" outlineLevel="0" collapsed="false">
      <c r="A1876" s="53" t="n">
        <v>45970</v>
      </c>
      <c r="B1876" s="54" t="s">
        <v>1365</v>
      </c>
      <c r="C1876" s="54" t="s">
        <v>84</v>
      </c>
      <c r="D1876" s="54" t="n">
        <v>1</v>
      </c>
      <c r="E1876" s="55" t="n">
        <v>10.5</v>
      </c>
      <c r="F1876" s="56" t="n">
        <v>0.15</v>
      </c>
      <c r="G1876" s="57" t="n">
        <f aca="false">D1876*E1876</f>
        <v>10.5</v>
      </c>
      <c r="H1876" s="57" t="n">
        <f aca="false">G1876*(1-F1876)</f>
        <v>8.925</v>
      </c>
      <c r="I1876" s="1" t="n">
        <f aca="false">MONTH(A1876)</f>
        <v>11</v>
      </c>
      <c r="J1876" s="57" t="n">
        <f aca="false">D1876*INDEX(Справочник!$E$5:$E$16,MATCH(C1876,Справочник!$A$5:$A$16,0))</f>
        <v>4.7</v>
      </c>
      <c r="K1876" s="57" t="n">
        <f aca="false">D1876*INDEX(Справочник!$F$5:$F$16,MATCH(C1876,Справочник!$A$5:$A$16,0))</f>
        <v>0.9</v>
      </c>
    </row>
    <row r="1877" customFormat="false" ht="15" hidden="false" customHeight="false" outlineLevel="0" collapsed="false">
      <c r="A1877" s="53" t="n">
        <v>45971</v>
      </c>
      <c r="B1877" s="54" t="s">
        <v>1366</v>
      </c>
      <c r="C1877" s="54" t="s">
        <v>83</v>
      </c>
      <c r="D1877" s="54" t="n">
        <v>2</v>
      </c>
      <c r="E1877" s="55" t="n">
        <v>11.5</v>
      </c>
      <c r="F1877" s="56" t="n">
        <v>0.15</v>
      </c>
      <c r="G1877" s="57" t="n">
        <f aca="false">D1877*E1877</f>
        <v>23</v>
      </c>
      <c r="H1877" s="57" t="n">
        <f aca="false">G1877*(1-F1877)</f>
        <v>19.55</v>
      </c>
      <c r="I1877" s="1" t="n">
        <f aca="false">MONTH(A1877)</f>
        <v>11</v>
      </c>
      <c r="J1877" s="57" t="n">
        <f aca="false">D1877*INDEX(Справочник!$E$5:$E$16,MATCH(C1877,Справочник!$A$5:$A$16,0))</f>
        <v>10.2</v>
      </c>
      <c r="K1877" s="57" t="n">
        <f aca="false">D1877*INDEX(Справочник!$F$5:$F$16,MATCH(C1877,Справочник!$A$5:$A$16,0))</f>
        <v>1.8</v>
      </c>
    </row>
    <row r="1878" customFormat="false" ht="15" hidden="false" customHeight="false" outlineLevel="0" collapsed="false">
      <c r="A1878" s="53" t="n">
        <v>45971</v>
      </c>
      <c r="B1878" s="54" t="s">
        <v>1367</v>
      </c>
      <c r="C1878" s="54" t="s">
        <v>87</v>
      </c>
      <c r="D1878" s="54" t="n">
        <v>1</v>
      </c>
      <c r="E1878" s="55" t="n">
        <v>5.9</v>
      </c>
      <c r="F1878" s="56" t="n">
        <v>0.15</v>
      </c>
      <c r="G1878" s="57" t="n">
        <f aca="false">D1878*E1878</f>
        <v>5.9</v>
      </c>
      <c r="H1878" s="57" t="n">
        <f aca="false">G1878*(1-F1878)</f>
        <v>5.015</v>
      </c>
      <c r="I1878" s="1" t="n">
        <f aca="false">MONTH(A1878)</f>
        <v>11</v>
      </c>
      <c r="J1878" s="57" t="n">
        <f aca="false">D1878*INDEX(Справочник!$E$5:$E$16,MATCH(C1878,Справочник!$A$5:$A$16,0))</f>
        <v>1.9</v>
      </c>
      <c r="K1878" s="57" t="n">
        <f aca="false">D1878*INDEX(Справочник!$F$5:$F$16,MATCH(C1878,Справочник!$A$5:$A$16,0))</f>
        <v>0.7</v>
      </c>
    </row>
    <row r="1879" customFormat="false" ht="15" hidden="false" customHeight="false" outlineLevel="0" collapsed="false">
      <c r="A1879" s="53" t="n">
        <v>45971</v>
      </c>
      <c r="B1879" s="54" t="s">
        <v>1368</v>
      </c>
      <c r="C1879" s="54" t="s">
        <v>87</v>
      </c>
      <c r="D1879" s="54" t="n">
        <v>3</v>
      </c>
      <c r="E1879" s="55" t="n">
        <v>5.9</v>
      </c>
      <c r="F1879" s="56" t="n">
        <v>0.15</v>
      </c>
      <c r="G1879" s="57" t="n">
        <f aca="false">D1879*E1879</f>
        <v>17.7</v>
      </c>
      <c r="H1879" s="57" t="n">
        <f aca="false">G1879*(1-F1879)</f>
        <v>15.045</v>
      </c>
      <c r="I1879" s="1" t="n">
        <f aca="false">MONTH(A1879)</f>
        <v>11</v>
      </c>
      <c r="J1879" s="57" t="n">
        <f aca="false">D1879*INDEX(Справочник!$E$5:$E$16,MATCH(C1879,Справочник!$A$5:$A$16,0))</f>
        <v>5.7</v>
      </c>
      <c r="K1879" s="57" t="n">
        <f aca="false">D1879*INDEX(Справочник!$F$5:$F$16,MATCH(C1879,Справочник!$A$5:$A$16,0))</f>
        <v>2.1</v>
      </c>
    </row>
    <row r="1880" customFormat="false" ht="15" hidden="false" customHeight="false" outlineLevel="0" collapsed="false">
      <c r="A1880" s="53" t="n">
        <v>45971</v>
      </c>
      <c r="B1880" s="54" t="s">
        <v>1368</v>
      </c>
      <c r="C1880" s="54" t="s">
        <v>81</v>
      </c>
      <c r="D1880" s="54" t="n">
        <v>2</v>
      </c>
      <c r="E1880" s="55" t="n">
        <v>29.9</v>
      </c>
      <c r="F1880" s="56" t="n">
        <v>0.15</v>
      </c>
      <c r="G1880" s="57" t="n">
        <f aca="false">D1880*E1880</f>
        <v>59.8</v>
      </c>
      <c r="H1880" s="57" t="n">
        <f aca="false">G1880*(1-F1880)</f>
        <v>50.83</v>
      </c>
      <c r="I1880" s="1" t="n">
        <f aca="false">MONTH(A1880)</f>
        <v>11</v>
      </c>
      <c r="J1880" s="57" t="n">
        <f aca="false">D1880*INDEX(Справочник!$E$5:$E$16,MATCH(C1880,Справочник!$A$5:$A$16,0))</f>
        <v>29.6</v>
      </c>
      <c r="K1880" s="57" t="n">
        <f aca="false">D1880*INDEX(Справочник!$F$5:$F$16,MATCH(C1880,Справочник!$A$5:$A$16,0))</f>
        <v>4.8</v>
      </c>
    </row>
    <row r="1881" customFormat="false" ht="15" hidden="false" customHeight="false" outlineLevel="0" collapsed="false">
      <c r="A1881" s="53" t="n">
        <v>45971</v>
      </c>
      <c r="B1881" s="54" t="s">
        <v>1369</v>
      </c>
      <c r="C1881" s="54" t="s">
        <v>89</v>
      </c>
      <c r="D1881" s="54" t="n">
        <v>1</v>
      </c>
      <c r="E1881" s="55" t="n">
        <v>24</v>
      </c>
      <c r="F1881" s="56" t="n">
        <v>0.15</v>
      </c>
      <c r="G1881" s="57" t="n">
        <f aca="false">D1881*E1881</f>
        <v>24</v>
      </c>
      <c r="H1881" s="57" t="n">
        <f aca="false">G1881*(1-F1881)</f>
        <v>20.4</v>
      </c>
      <c r="I1881" s="1" t="n">
        <f aca="false">MONTH(A1881)</f>
        <v>11</v>
      </c>
      <c r="J1881" s="57" t="n">
        <f aca="false">D1881*INDEX(Справочник!$E$5:$E$16,MATCH(C1881,Справочник!$A$5:$A$16,0))</f>
        <v>13.5</v>
      </c>
      <c r="K1881" s="57" t="n">
        <f aca="false">D1881*INDEX(Справочник!$F$5:$F$16,MATCH(C1881,Справочник!$A$5:$A$16,0))</f>
        <v>3.8</v>
      </c>
    </row>
    <row r="1882" customFormat="false" ht="15" hidden="false" customHeight="false" outlineLevel="0" collapsed="false">
      <c r="A1882" s="53" t="n">
        <v>45971</v>
      </c>
      <c r="B1882" s="54" t="s">
        <v>1369</v>
      </c>
      <c r="C1882" s="54" t="s">
        <v>83</v>
      </c>
      <c r="D1882" s="54" t="n">
        <v>2</v>
      </c>
      <c r="E1882" s="55" t="n">
        <v>11.5</v>
      </c>
      <c r="F1882" s="56" t="n">
        <v>0.1</v>
      </c>
      <c r="G1882" s="57" t="n">
        <f aca="false">D1882*E1882</f>
        <v>23</v>
      </c>
      <c r="H1882" s="57" t="n">
        <f aca="false">G1882*(1-F1882)</f>
        <v>20.7</v>
      </c>
      <c r="I1882" s="1" t="n">
        <f aca="false">MONTH(A1882)</f>
        <v>11</v>
      </c>
      <c r="J1882" s="57" t="n">
        <f aca="false">D1882*INDEX(Справочник!$E$5:$E$16,MATCH(C1882,Справочник!$A$5:$A$16,0))</f>
        <v>10.2</v>
      </c>
      <c r="K1882" s="57" t="n">
        <f aca="false">D1882*INDEX(Справочник!$F$5:$F$16,MATCH(C1882,Справочник!$A$5:$A$16,0))</f>
        <v>1.8</v>
      </c>
    </row>
    <row r="1883" customFormat="false" ht="15" hidden="false" customHeight="false" outlineLevel="0" collapsed="false">
      <c r="A1883" s="53" t="n">
        <v>45971</v>
      </c>
      <c r="B1883" s="54" t="s">
        <v>1370</v>
      </c>
      <c r="C1883" s="54" t="s">
        <v>82</v>
      </c>
      <c r="D1883" s="54" t="n">
        <v>2</v>
      </c>
      <c r="E1883" s="55" t="n">
        <v>32</v>
      </c>
      <c r="F1883" s="56" t="n">
        <v>0.15</v>
      </c>
      <c r="G1883" s="57" t="n">
        <f aca="false">D1883*E1883</f>
        <v>64</v>
      </c>
      <c r="H1883" s="57" t="n">
        <f aca="false">G1883*(1-F1883)</f>
        <v>54.4</v>
      </c>
      <c r="I1883" s="1" t="n">
        <f aca="false">MONTH(A1883)</f>
        <v>11</v>
      </c>
      <c r="J1883" s="57" t="n">
        <f aca="false">D1883*INDEX(Справочник!$E$5:$E$16,MATCH(C1883,Справочник!$A$5:$A$16,0))</f>
        <v>33</v>
      </c>
      <c r="K1883" s="57" t="n">
        <f aca="false">D1883*INDEX(Справочник!$F$5:$F$16,MATCH(C1883,Справочник!$A$5:$A$16,0))</f>
        <v>4.8</v>
      </c>
    </row>
    <row r="1884" customFormat="false" ht="15" hidden="false" customHeight="false" outlineLevel="0" collapsed="false">
      <c r="A1884" s="53" t="n">
        <v>45971</v>
      </c>
      <c r="B1884" s="54" t="s">
        <v>1370</v>
      </c>
      <c r="C1884" s="54" t="s">
        <v>88</v>
      </c>
      <c r="D1884" s="54" t="n">
        <v>1</v>
      </c>
      <c r="E1884" s="55" t="n">
        <v>39</v>
      </c>
      <c r="F1884" s="56" t="n">
        <v>0.1</v>
      </c>
      <c r="G1884" s="57" t="n">
        <f aca="false">D1884*E1884</f>
        <v>39</v>
      </c>
      <c r="H1884" s="57" t="n">
        <f aca="false">G1884*(1-F1884)</f>
        <v>35.1</v>
      </c>
      <c r="I1884" s="1" t="n">
        <f aca="false">MONTH(A1884)</f>
        <v>11</v>
      </c>
      <c r="J1884" s="57" t="n">
        <f aca="false">D1884*INDEX(Справочник!$E$5:$E$16,MATCH(C1884,Справочник!$A$5:$A$16,0))</f>
        <v>24</v>
      </c>
      <c r="K1884" s="57" t="n">
        <f aca="false">D1884*INDEX(Справочник!$F$5:$F$16,MATCH(C1884,Справочник!$A$5:$A$16,0))</f>
        <v>4.2</v>
      </c>
    </row>
    <row r="1885" customFormat="false" ht="15" hidden="false" customHeight="false" outlineLevel="0" collapsed="false">
      <c r="A1885" s="53" t="n">
        <v>45971</v>
      </c>
      <c r="B1885" s="54" t="s">
        <v>1371</v>
      </c>
      <c r="C1885" s="54" t="s">
        <v>84</v>
      </c>
      <c r="D1885" s="54" t="n">
        <v>1</v>
      </c>
      <c r="E1885" s="55" t="n">
        <v>10.5</v>
      </c>
      <c r="F1885" s="56" t="n">
        <v>0.15</v>
      </c>
      <c r="G1885" s="57" t="n">
        <f aca="false">D1885*E1885</f>
        <v>10.5</v>
      </c>
      <c r="H1885" s="57" t="n">
        <f aca="false">G1885*(1-F1885)</f>
        <v>8.925</v>
      </c>
      <c r="I1885" s="1" t="n">
        <f aca="false">MONTH(A1885)</f>
        <v>11</v>
      </c>
      <c r="J1885" s="57" t="n">
        <f aca="false">D1885*INDEX(Справочник!$E$5:$E$16,MATCH(C1885,Справочник!$A$5:$A$16,0))</f>
        <v>4.7</v>
      </c>
      <c r="K1885" s="57" t="n">
        <f aca="false">D1885*INDEX(Справочник!$F$5:$F$16,MATCH(C1885,Справочник!$A$5:$A$16,0))</f>
        <v>0.9</v>
      </c>
    </row>
    <row r="1886" customFormat="false" ht="15" hidden="false" customHeight="false" outlineLevel="0" collapsed="false">
      <c r="A1886" s="53" t="n">
        <v>45971</v>
      </c>
      <c r="B1886" s="54" t="s">
        <v>1372</v>
      </c>
      <c r="C1886" s="54" t="s">
        <v>84</v>
      </c>
      <c r="D1886" s="54" t="n">
        <v>3</v>
      </c>
      <c r="E1886" s="55" t="n">
        <v>10.5</v>
      </c>
      <c r="F1886" s="56" t="n">
        <v>0.15</v>
      </c>
      <c r="G1886" s="57" t="n">
        <f aca="false">D1886*E1886</f>
        <v>31.5</v>
      </c>
      <c r="H1886" s="57" t="n">
        <f aca="false">G1886*(1-F1886)</f>
        <v>26.775</v>
      </c>
      <c r="I1886" s="1" t="n">
        <f aca="false">MONTH(A1886)</f>
        <v>11</v>
      </c>
      <c r="J1886" s="57" t="n">
        <f aca="false">D1886*INDEX(Справочник!$E$5:$E$16,MATCH(C1886,Справочник!$A$5:$A$16,0))</f>
        <v>14.1</v>
      </c>
      <c r="K1886" s="57" t="n">
        <f aca="false">D1886*INDEX(Справочник!$F$5:$F$16,MATCH(C1886,Справочник!$A$5:$A$16,0))</f>
        <v>2.7</v>
      </c>
    </row>
    <row r="1887" customFormat="false" ht="15" hidden="false" customHeight="false" outlineLevel="0" collapsed="false">
      <c r="A1887" s="53" t="n">
        <v>45971</v>
      </c>
      <c r="B1887" s="54" t="s">
        <v>1372</v>
      </c>
      <c r="C1887" s="54" t="s">
        <v>80</v>
      </c>
      <c r="D1887" s="54" t="n">
        <v>1</v>
      </c>
      <c r="E1887" s="55" t="n">
        <v>9.9</v>
      </c>
      <c r="F1887" s="56" t="n">
        <v>0.15</v>
      </c>
      <c r="G1887" s="57" t="n">
        <f aca="false">D1887*E1887</f>
        <v>9.9</v>
      </c>
      <c r="H1887" s="57" t="n">
        <f aca="false">G1887*(1-F1887)</f>
        <v>8.415</v>
      </c>
      <c r="I1887" s="1" t="n">
        <f aca="false">MONTH(A1887)</f>
        <v>11</v>
      </c>
      <c r="J1887" s="57" t="n">
        <f aca="false">D1887*INDEX(Справочник!$E$5:$E$16,MATCH(C1887,Справочник!$A$5:$A$16,0))</f>
        <v>4.2</v>
      </c>
      <c r="K1887" s="57" t="n">
        <f aca="false">D1887*INDEX(Справочник!$F$5:$F$16,MATCH(C1887,Справочник!$A$5:$A$16,0))</f>
        <v>0.9</v>
      </c>
    </row>
    <row r="1888" customFormat="false" ht="15" hidden="false" customHeight="false" outlineLevel="0" collapsed="false">
      <c r="A1888" s="53" t="n">
        <v>45972</v>
      </c>
      <c r="B1888" s="54" t="s">
        <v>1373</v>
      </c>
      <c r="C1888" s="54" t="s">
        <v>90</v>
      </c>
      <c r="D1888" s="54" t="n">
        <v>1</v>
      </c>
      <c r="E1888" s="55" t="n">
        <v>4.5</v>
      </c>
      <c r="F1888" s="56" t="n">
        <v>0.15</v>
      </c>
      <c r="G1888" s="57" t="n">
        <f aca="false">D1888*E1888</f>
        <v>4.5</v>
      </c>
      <c r="H1888" s="57" t="n">
        <f aca="false">G1888*(1-F1888)</f>
        <v>3.825</v>
      </c>
      <c r="I1888" s="1" t="n">
        <f aca="false">MONTH(A1888)</f>
        <v>11</v>
      </c>
      <c r="J1888" s="57" t="n">
        <f aca="false">D1888*INDEX(Справочник!$E$5:$E$16,MATCH(C1888,Справочник!$A$5:$A$16,0))</f>
        <v>1.6</v>
      </c>
      <c r="K1888" s="57" t="n">
        <f aca="false">D1888*INDEX(Справочник!$F$5:$F$16,MATCH(C1888,Справочник!$A$5:$A$16,0))</f>
        <v>2.9</v>
      </c>
    </row>
    <row r="1889" customFormat="false" ht="15" hidden="false" customHeight="false" outlineLevel="0" collapsed="false">
      <c r="A1889" s="53" t="n">
        <v>45972</v>
      </c>
      <c r="B1889" s="54" t="s">
        <v>1374</v>
      </c>
      <c r="C1889" s="54" t="s">
        <v>80</v>
      </c>
      <c r="D1889" s="54" t="n">
        <v>2</v>
      </c>
      <c r="E1889" s="55" t="n">
        <v>9.9</v>
      </c>
      <c r="F1889" s="56" t="n">
        <v>0.15</v>
      </c>
      <c r="G1889" s="57" t="n">
        <f aca="false">D1889*E1889</f>
        <v>19.8</v>
      </c>
      <c r="H1889" s="57" t="n">
        <f aca="false">G1889*(1-F1889)</f>
        <v>16.83</v>
      </c>
      <c r="I1889" s="1" t="n">
        <f aca="false">MONTH(A1889)</f>
        <v>11</v>
      </c>
      <c r="J1889" s="57" t="n">
        <f aca="false">D1889*INDEX(Справочник!$E$5:$E$16,MATCH(C1889,Справочник!$A$5:$A$16,0))</f>
        <v>8.4</v>
      </c>
      <c r="K1889" s="57" t="n">
        <f aca="false">D1889*INDEX(Справочник!$F$5:$F$16,MATCH(C1889,Справочник!$A$5:$A$16,0))</f>
        <v>1.8</v>
      </c>
    </row>
    <row r="1890" customFormat="false" ht="15" hidden="false" customHeight="false" outlineLevel="0" collapsed="false">
      <c r="A1890" s="53" t="n">
        <v>45972</v>
      </c>
      <c r="B1890" s="54" t="s">
        <v>1375</v>
      </c>
      <c r="C1890" s="54" t="s">
        <v>83</v>
      </c>
      <c r="D1890" s="54" t="n">
        <v>1</v>
      </c>
      <c r="E1890" s="55" t="n">
        <v>11.5</v>
      </c>
      <c r="F1890" s="56" t="n">
        <v>0.15</v>
      </c>
      <c r="G1890" s="57" t="n">
        <f aca="false">D1890*E1890</f>
        <v>11.5</v>
      </c>
      <c r="H1890" s="57" t="n">
        <f aca="false">G1890*(1-F1890)</f>
        <v>9.775</v>
      </c>
      <c r="I1890" s="1" t="n">
        <f aca="false">MONTH(A1890)</f>
        <v>11</v>
      </c>
      <c r="J1890" s="57" t="n">
        <f aca="false">D1890*INDEX(Справочник!$E$5:$E$16,MATCH(C1890,Справочник!$A$5:$A$16,0))</f>
        <v>5.1</v>
      </c>
      <c r="K1890" s="57" t="n">
        <f aca="false">D1890*INDEX(Справочник!$F$5:$F$16,MATCH(C1890,Справочник!$A$5:$A$16,0))</f>
        <v>0.9</v>
      </c>
    </row>
    <row r="1891" customFormat="false" ht="15" hidden="false" customHeight="false" outlineLevel="0" collapsed="false">
      <c r="A1891" s="53" t="n">
        <v>45972</v>
      </c>
      <c r="B1891" s="54" t="s">
        <v>1376</v>
      </c>
      <c r="C1891" s="54" t="s">
        <v>80</v>
      </c>
      <c r="D1891" s="54" t="n">
        <v>1</v>
      </c>
      <c r="E1891" s="55" t="n">
        <v>9.9</v>
      </c>
      <c r="F1891" s="56" t="n">
        <v>0.15</v>
      </c>
      <c r="G1891" s="57" t="n">
        <f aca="false">D1891*E1891</f>
        <v>9.9</v>
      </c>
      <c r="H1891" s="57" t="n">
        <f aca="false">G1891*(1-F1891)</f>
        <v>8.415</v>
      </c>
      <c r="I1891" s="1" t="n">
        <f aca="false">MONTH(A1891)</f>
        <v>11</v>
      </c>
      <c r="J1891" s="57" t="n">
        <f aca="false">D1891*INDEX(Справочник!$E$5:$E$16,MATCH(C1891,Справочник!$A$5:$A$16,0))</f>
        <v>4.2</v>
      </c>
      <c r="K1891" s="57" t="n">
        <f aca="false">D1891*INDEX(Справочник!$F$5:$F$16,MATCH(C1891,Справочник!$A$5:$A$16,0))</f>
        <v>0.9</v>
      </c>
    </row>
    <row r="1892" customFormat="false" ht="15" hidden="false" customHeight="false" outlineLevel="0" collapsed="false">
      <c r="A1892" s="53" t="n">
        <v>45972</v>
      </c>
      <c r="B1892" s="54" t="s">
        <v>1377</v>
      </c>
      <c r="C1892" s="54" t="s">
        <v>82</v>
      </c>
      <c r="D1892" s="54" t="n">
        <v>3</v>
      </c>
      <c r="E1892" s="55" t="n">
        <v>32</v>
      </c>
      <c r="F1892" s="56" t="n">
        <v>0.15</v>
      </c>
      <c r="G1892" s="57" t="n">
        <f aca="false">D1892*E1892</f>
        <v>96</v>
      </c>
      <c r="H1892" s="57" t="n">
        <f aca="false">G1892*(1-F1892)</f>
        <v>81.6</v>
      </c>
      <c r="I1892" s="1" t="n">
        <f aca="false">MONTH(A1892)</f>
        <v>11</v>
      </c>
      <c r="J1892" s="57" t="n">
        <f aca="false">D1892*INDEX(Справочник!$E$5:$E$16,MATCH(C1892,Справочник!$A$5:$A$16,0))</f>
        <v>49.5</v>
      </c>
      <c r="K1892" s="57" t="n">
        <f aca="false">D1892*INDEX(Справочник!$F$5:$F$16,MATCH(C1892,Справочник!$A$5:$A$16,0))</f>
        <v>7.2</v>
      </c>
    </row>
    <row r="1893" customFormat="false" ht="15" hidden="false" customHeight="false" outlineLevel="0" collapsed="false">
      <c r="A1893" s="53" t="n">
        <v>45972</v>
      </c>
      <c r="B1893" s="54" t="s">
        <v>1377</v>
      </c>
      <c r="C1893" s="54" t="s">
        <v>87</v>
      </c>
      <c r="D1893" s="54" t="n">
        <v>2</v>
      </c>
      <c r="E1893" s="55" t="n">
        <v>5.9</v>
      </c>
      <c r="F1893" s="56" t="n">
        <v>0.15</v>
      </c>
      <c r="G1893" s="57" t="n">
        <f aca="false">D1893*E1893</f>
        <v>11.8</v>
      </c>
      <c r="H1893" s="57" t="n">
        <f aca="false">G1893*(1-F1893)</f>
        <v>10.03</v>
      </c>
      <c r="I1893" s="1" t="n">
        <f aca="false">MONTH(A1893)</f>
        <v>11</v>
      </c>
      <c r="J1893" s="57" t="n">
        <f aca="false">D1893*INDEX(Справочник!$E$5:$E$16,MATCH(C1893,Справочник!$A$5:$A$16,0))</f>
        <v>3.8</v>
      </c>
      <c r="K1893" s="57" t="n">
        <f aca="false">D1893*INDEX(Справочник!$F$5:$F$16,MATCH(C1893,Справочник!$A$5:$A$16,0))</f>
        <v>1.4</v>
      </c>
    </row>
    <row r="1894" customFormat="false" ht="15" hidden="false" customHeight="false" outlineLevel="0" collapsed="false">
      <c r="A1894" s="53" t="n">
        <v>45972</v>
      </c>
      <c r="B1894" s="54" t="s">
        <v>1377</v>
      </c>
      <c r="C1894" s="54" t="s">
        <v>88</v>
      </c>
      <c r="D1894" s="54" t="n">
        <v>1</v>
      </c>
      <c r="E1894" s="55" t="n">
        <v>39</v>
      </c>
      <c r="F1894" s="56" t="n">
        <v>0.15</v>
      </c>
      <c r="G1894" s="57" t="n">
        <f aca="false">D1894*E1894</f>
        <v>39</v>
      </c>
      <c r="H1894" s="57" t="n">
        <f aca="false">G1894*(1-F1894)</f>
        <v>33.15</v>
      </c>
      <c r="I1894" s="1" t="n">
        <f aca="false">MONTH(A1894)</f>
        <v>11</v>
      </c>
      <c r="J1894" s="57" t="n">
        <f aca="false">D1894*INDEX(Справочник!$E$5:$E$16,MATCH(C1894,Справочник!$A$5:$A$16,0))</f>
        <v>24</v>
      </c>
      <c r="K1894" s="57" t="n">
        <f aca="false">D1894*INDEX(Справочник!$F$5:$F$16,MATCH(C1894,Справочник!$A$5:$A$16,0))</f>
        <v>4.2</v>
      </c>
    </row>
    <row r="1895" customFormat="false" ht="15" hidden="false" customHeight="false" outlineLevel="0" collapsed="false">
      <c r="A1895" s="53" t="n">
        <v>45972</v>
      </c>
      <c r="B1895" s="54" t="s">
        <v>1378</v>
      </c>
      <c r="C1895" s="54" t="s">
        <v>91</v>
      </c>
      <c r="D1895" s="54" t="n">
        <v>1</v>
      </c>
      <c r="E1895" s="55" t="n">
        <v>28</v>
      </c>
      <c r="F1895" s="56" t="n">
        <v>0.2</v>
      </c>
      <c r="G1895" s="57" t="n">
        <f aca="false">D1895*E1895</f>
        <v>28</v>
      </c>
      <c r="H1895" s="57" t="n">
        <f aca="false">G1895*(1-F1895)</f>
        <v>22.4</v>
      </c>
      <c r="I1895" s="1" t="n">
        <f aca="false">MONTH(A1895)</f>
        <v>11</v>
      </c>
      <c r="J1895" s="57" t="n">
        <f aca="false">D1895*INDEX(Справочник!$E$5:$E$16,MATCH(C1895,Справочник!$A$5:$A$16,0))</f>
        <v>17.4</v>
      </c>
      <c r="K1895" s="57" t="n">
        <f aca="false">D1895*INDEX(Справочник!$F$5:$F$16,MATCH(C1895,Справочник!$A$5:$A$16,0))</f>
        <v>7.9</v>
      </c>
    </row>
    <row r="1896" customFormat="false" ht="15" hidden="false" customHeight="false" outlineLevel="0" collapsed="false">
      <c r="A1896" s="53" t="n">
        <v>45972</v>
      </c>
      <c r="B1896" s="54" t="s">
        <v>1379</v>
      </c>
      <c r="C1896" s="54" t="s">
        <v>89</v>
      </c>
      <c r="D1896" s="54" t="n">
        <v>1</v>
      </c>
      <c r="E1896" s="55" t="n">
        <v>24</v>
      </c>
      <c r="F1896" s="56" t="n">
        <v>0.15</v>
      </c>
      <c r="G1896" s="57" t="n">
        <f aca="false">D1896*E1896</f>
        <v>24</v>
      </c>
      <c r="H1896" s="57" t="n">
        <f aca="false">G1896*(1-F1896)</f>
        <v>20.4</v>
      </c>
      <c r="I1896" s="1" t="n">
        <f aca="false">MONTH(A1896)</f>
        <v>11</v>
      </c>
      <c r="J1896" s="57" t="n">
        <f aca="false">D1896*INDEX(Справочник!$E$5:$E$16,MATCH(C1896,Справочник!$A$5:$A$16,0))</f>
        <v>13.5</v>
      </c>
      <c r="K1896" s="57" t="n">
        <f aca="false">D1896*INDEX(Справочник!$F$5:$F$16,MATCH(C1896,Справочник!$A$5:$A$16,0))</f>
        <v>3.8</v>
      </c>
    </row>
    <row r="1897" customFormat="false" ht="15" hidden="false" customHeight="false" outlineLevel="0" collapsed="false">
      <c r="A1897" s="53" t="n">
        <v>45972</v>
      </c>
      <c r="B1897" s="54" t="s">
        <v>1380</v>
      </c>
      <c r="C1897" s="54" t="s">
        <v>80</v>
      </c>
      <c r="D1897" s="54" t="n">
        <v>1</v>
      </c>
      <c r="E1897" s="55" t="n">
        <v>9.9</v>
      </c>
      <c r="F1897" s="56" t="n">
        <v>0.15</v>
      </c>
      <c r="G1897" s="57" t="n">
        <f aca="false">D1897*E1897</f>
        <v>9.9</v>
      </c>
      <c r="H1897" s="57" t="n">
        <f aca="false">G1897*(1-F1897)</f>
        <v>8.415</v>
      </c>
      <c r="I1897" s="1" t="n">
        <f aca="false">MONTH(A1897)</f>
        <v>11</v>
      </c>
      <c r="J1897" s="57" t="n">
        <f aca="false">D1897*INDEX(Справочник!$E$5:$E$16,MATCH(C1897,Справочник!$A$5:$A$16,0))</f>
        <v>4.2</v>
      </c>
      <c r="K1897" s="57" t="n">
        <f aca="false">D1897*INDEX(Справочник!$F$5:$F$16,MATCH(C1897,Справочник!$A$5:$A$16,0))</f>
        <v>0.9</v>
      </c>
    </row>
    <row r="1898" customFormat="false" ht="15" hidden="false" customHeight="false" outlineLevel="0" collapsed="false">
      <c r="A1898" s="53" t="n">
        <v>45972</v>
      </c>
      <c r="B1898" s="54" t="s">
        <v>1381</v>
      </c>
      <c r="C1898" s="54" t="s">
        <v>84</v>
      </c>
      <c r="D1898" s="54" t="n">
        <v>3</v>
      </c>
      <c r="E1898" s="55" t="n">
        <v>10.5</v>
      </c>
      <c r="F1898" s="56" t="n">
        <v>0.15</v>
      </c>
      <c r="G1898" s="57" t="n">
        <f aca="false">D1898*E1898</f>
        <v>31.5</v>
      </c>
      <c r="H1898" s="57" t="n">
        <f aca="false">G1898*(1-F1898)</f>
        <v>26.775</v>
      </c>
      <c r="I1898" s="1" t="n">
        <f aca="false">MONTH(A1898)</f>
        <v>11</v>
      </c>
      <c r="J1898" s="57" t="n">
        <f aca="false">D1898*INDEX(Справочник!$E$5:$E$16,MATCH(C1898,Справочник!$A$5:$A$16,0))</f>
        <v>14.1</v>
      </c>
      <c r="K1898" s="57" t="n">
        <f aca="false">D1898*INDEX(Справочник!$F$5:$F$16,MATCH(C1898,Справочник!$A$5:$A$16,0))</f>
        <v>2.7</v>
      </c>
    </row>
    <row r="1899" customFormat="false" ht="15" hidden="false" customHeight="false" outlineLevel="0" collapsed="false">
      <c r="A1899" s="53" t="n">
        <v>45972</v>
      </c>
      <c r="B1899" s="54" t="s">
        <v>1382</v>
      </c>
      <c r="C1899" s="54" t="s">
        <v>82</v>
      </c>
      <c r="D1899" s="54" t="n">
        <v>2</v>
      </c>
      <c r="E1899" s="55" t="n">
        <v>32</v>
      </c>
      <c r="F1899" s="56" t="n">
        <v>0.15</v>
      </c>
      <c r="G1899" s="57" t="n">
        <f aca="false">D1899*E1899</f>
        <v>64</v>
      </c>
      <c r="H1899" s="57" t="n">
        <f aca="false">G1899*(1-F1899)</f>
        <v>54.4</v>
      </c>
      <c r="I1899" s="1" t="n">
        <f aca="false">MONTH(A1899)</f>
        <v>11</v>
      </c>
      <c r="J1899" s="57" t="n">
        <f aca="false">D1899*INDEX(Справочник!$E$5:$E$16,MATCH(C1899,Справочник!$A$5:$A$16,0))</f>
        <v>33</v>
      </c>
      <c r="K1899" s="57" t="n">
        <f aca="false">D1899*INDEX(Справочник!$F$5:$F$16,MATCH(C1899,Справочник!$A$5:$A$16,0))</f>
        <v>4.8</v>
      </c>
    </row>
    <row r="1900" customFormat="false" ht="15" hidden="false" customHeight="false" outlineLevel="0" collapsed="false">
      <c r="A1900" s="53" t="n">
        <v>45972</v>
      </c>
      <c r="B1900" s="54" t="s">
        <v>1382</v>
      </c>
      <c r="C1900" s="54" t="s">
        <v>84</v>
      </c>
      <c r="D1900" s="54" t="n">
        <v>3</v>
      </c>
      <c r="E1900" s="55" t="n">
        <v>10.5</v>
      </c>
      <c r="F1900" s="56" t="n">
        <v>0.15</v>
      </c>
      <c r="G1900" s="57" t="n">
        <f aca="false">D1900*E1900</f>
        <v>31.5</v>
      </c>
      <c r="H1900" s="57" t="n">
        <f aca="false">G1900*(1-F1900)</f>
        <v>26.775</v>
      </c>
      <c r="I1900" s="1" t="n">
        <f aca="false">MONTH(A1900)</f>
        <v>11</v>
      </c>
      <c r="J1900" s="57" t="n">
        <f aca="false">D1900*INDEX(Справочник!$E$5:$E$16,MATCH(C1900,Справочник!$A$5:$A$16,0))</f>
        <v>14.1</v>
      </c>
      <c r="K1900" s="57" t="n">
        <f aca="false">D1900*INDEX(Справочник!$F$5:$F$16,MATCH(C1900,Справочник!$A$5:$A$16,0))</f>
        <v>2.7</v>
      </c>
    </row>
    <row r="1901" customFormat="false" ht="15" hidden="false" customHeight="false" outlineLevel="0" collapsed="false">
      <c r="A1901" s="53" t="n">
        <v>45973</v>
      </c>
      <c r="B1901" s="54" t="s">
        <v>1383</v>
      </c>
      <c r="C1901" s="54" t="s">
        <v>87</v>
      </c>
      <c r="D1901" s="54" t="n">
        <v>2</v>
      </c>
      <c r="E1901" s="55" t="n">
        <v>5.9</v>
      </c>
      <c r="F1901" s="56" t="n">
        <v>0</v>
      </c>
      <c r="G1901" s="57" t="n">
        <f aca="false">D1901*E1901</f>
        <v>11.8</v>
      </c>
      <c r="H1901" s="57" t="n">
        <f aca="false">G1901*(1-F1901)</f>
        <v>11.8</v>
      </c>
      <c r="I1901" s="1" t="n">
        <f aca="false">MONTH(A1901)</f>
        <v>11</v>
      </c>
      <c r="J1901" s="57" t="n">
        <f aca="false">D1901*INDEX(Справочник!$E$5:$E$16,MATCH(C1901,Справочник!$A$5:$A$16,0))</f>
        <v>3.8</v>
      </c>
      <c r="K1901" s="57" t="n">
        <f aca="false">D1901*INDEX(Справочник!$F$5:$F$16,MATCH(C1901,Справочник!$A$5:$A$16,0))</f>
        <v>1.4</v>
      </c>
    </row>
    <row r="1902" customFormat="false" ht="15" hidden="false" customHeight="false" outlineLevel="0" collapsed="false">
      <c r="A1902" s="53" t="n">
        <v>45973</v>
      </c>
      <c r="B1902" s="54" t="s">
        <v>1384</v>
      </c>
      <c r="C1902" s="54" t="s">
        <v>86</v>
      </c>
      <c r="D1902" s="54" t="n">
        <v>1</v>
      </c>
      <c r="E1902" s="55" t="n">
        <v>7.5</v>
      </c>
      <c r="F1902" s="56" t="n">
        <v>0.1</v>
      </c>
      <c r="G1902" s="57" t="n">
        <f aca="false">D1902*E1902</f>
        <v>7.5</v>
      </c>
      <c r="H1902" s="57" t="n">
        <f aca="false">G1902*(1-F1902)</f>
        <v>6.75</v>
      </c>
      <c r="I1902" s="1" t="n">
        <f aca="false">MONTH(A1902)</f>
        <v>11</v>
      </c>
      <c r="J1902" s="57" t="n">
        <f aca="false">D1902*INDEX(Справочник!$E$5:$E$16,MATCH(C1902,Справочник!$A$5:$A$16,0))</f>
        <v>2.6</v>
      </c>
      <c r="K1902" s="57" t="n">
        <f aca="false">D1902*INDEX(Справочник!$F$5:$F$16,MATCH(C1902,Справочник!$A$5:$A$16,0))</f>
        <v>0.7</v>
      </c>
    </row>
    <row r="1903" customFormat="false" ht="15" hidden="false" customHeight="false" outlineLevel="0" collapsed="false">
      <c r="A1903" s="53" t="n">
        <v>45973</v>
      </c>
      <c r="B1903" s="54" t="s">
        <v>1385</v>
      </c>
      <c r="C1903" s="54" t="s">
        <v>91</v>
      </c>
      <c r="D1903" s="54" t="n">
        <v>1</v>
      </c>
      <c r="E1903" s="55" t="n">
        <v>28</v>
      </c>
      <c r="F1903" s="56" t="n">
        <v>0.2</v>
      </c>
      <c r="G1903" s="57" t="n">
        <f aca="false">D1903*E1903</f>
        <v>28</v>
      </c>
      <c r="H1903" s="57" t="n">
        <f aca="false">G1903*(1-F1903)</f>
        <v>22.4</v>
      </c>
      <c r="I1903" s="1" t="n">
        <f aca="false">MONTH(A1903)</f>
        <v>11</v>
      </c>
      <c r="J1903" s="57" t="n">
        <f aca="false">D1903*INDEX(Справочник!$E$5:$E$16,MATCH(C1903,Справочник!$A$5:$A$16,0))</f>
        <v>17.4</v>
      </c>
      <c r="K1903" s="57" t="n">
        <f aca="false">D1903*INDEX(Справочник!$F$5:$F$16,MATCH(C1903,Справочник!$A$5:$A$16,0))</f>
        <v>7.9</v>
      </c>
    </row>
    <row r="1904" customFormat="false" ht="15" hidden="false" customHeight="false" outlineLevel="0" collapsed="false">
      <c r="A1904" s="53" t="n">
        <v>45973</v>
      </c>
      <c r="B1904" s="54" t="s">
        <v>1385</v>
      </c>
      <c r="C1904" s="54" t="s">
        <v>87</v>
      </c>
      <c r="D1904" s="54" t="n">
        <v>1</v>
      </c>
      <c r="E1904" s="55" t="n">
        <v>5.9</v>
      </c>
      <c r="F1904" s="56" t="n">
        <v>0.15</v>
      </c>
      <c r="G1904" s="57" t="n">
        <f aca="false">D1904*E1904</f>
        <v>5.9</v>
      </c>
      <c r="H1904" s="57" t="n">
        <f aca="false">G1904*(1-F1904)</f>
        <v>5.015</v>
      </c>
      <c r="I1904" s="1" t="n">
        <f aca="false">MONTH(A1904)</f>
        <v>11</v>
      </c>
      <c r="J1904" s="57" t="n">
        <f aca="false">D1904*INDEX(Справочник!$E$5:$E$16,MATCH(C1904,Справочник!$A$5:$A$16,0))</f>
        <v>1.9</v>
      </c>
      <c r="K1904" s="57" t="n">
        <f aca="false">D1904*INDEX(Справочник!$F$5:$F$16,MATCH(C1904,Справочник!$A$5:$A$16,0))</f>
        <v>0.7</v>
      </c>
    </row>
    <row r="1905" customFormat="false" ht="15" hidden="false" customHeight="false" outlineLevel="0" collapsed="false">
      <c r="A1905" s="53" t="n">
        <v>45973</v>
      </c>
      <c r="B1905" s="54" t="s">
        <v>1386</v>
      </c>
      <c r="C1905" s="54" t="s">
        <v>84</v>
      </c>
      <c r="D1905" s="54" t="n">
        <v>2</v>
      </c>
      <c r="E1905" s="55" t="n">
        <v>10.5</v>
      </c>
      <c r="F1905" s="56" t="n">
        <v>0</v>
      </c>
      <c r="G1905" s="57" t="n">
        <f aca="false">D1905*E1905</f>
        <v>21</v>
      </c>
      <c r="H1905" s="57" t="n">
        <f aca="false">G1905*(1-F1905)</f>
        <v>21</v>
      </c>
      <c r="I1905" s="1" t="n">
        <f aca="false">MONTH(A1905)</f>
        <v>11</v>
      </c>
      <c r="J1905" s="57" t="n">
        <f aca="false">D1905*INDEX(Справочник!$E$5:$E$16,MATCH(C1905,Справочник!$A$5:$A$16,0))</f>
        <v>9.4</v>
      </c>
      <c r="K1905" s="57" t="n">
        <f aca="false">D1905*INDEX(Справочник!$F$5:$F$16,MATCH(C1905,Справочник!$A$5:$A$16,0))</f>
        <v>1.8</v>
      </c>
    </row>
    <row r="1906" customFormat="false" ht="15" hidden="false" customHeight="false" outlineLevel="0" collapsed="false">
      <c r="A1906" s="53" t="n">
        <v>45973</v>
      </c>
      <c r="B1906" s="54" t="s">
        <v>1387</v>
      </c>
      <c r="C1906" s="54" t="s">
        <v>85</v>
      </c>
      <c r="D1906" s="54" t="n">
        <v>2</v>
      </c>
      <c r="E1906" s="55" t="n">
        <v>6.9</v>
      </c>
      <c r="F1906" s="56" t="n">
        <v>0</v>
      </c>
      <c r="G1906" s="57" t="n">
        <f aca="false">D1906*E1906</f>
        <v>13.8</v>
      </c>
      <c r="H1906" s="57" t="n">
        <f aca="false">G1906*(1-F1906)</f>
        <v>13.8</v>
      </c>
      <c r="I1906" s="1" t="n">
        <f aca="false">MONTH(A1906)</f>
        <v>11</v>
      </c>
      <c r="J1906" s="57" t="n">
        <f aca="false">D1906*INDEX(Справочник!$E$5:$E$16,MATCH(C1906,Справочник!$A$5:$A$16,0))</f>
        <v>4.6</v>
      </c>
      <c r="K1906" s="57" t="n">
        <f aca="false">D1906*INDEX(Справочник!$F$5:$F$16,MATCH(C1906,Справочник!$A$5:$A$16,0))</f>
        <v>1.4</v>
      </c>
    </row>
    <row r="1907" customFormat="false" ht="15" hidden="false" customHeight="false" outlineLevel="0" collapsed="false">
      <c r="A1907" s="53" t="n">
        <v>45973</v>
      </c>
      <c r="B1907" s="54" t="s">
        <v>1388</v>
      </c>
      <c r="C1907" s="54" t="s">
        <v>83</v>
      </c>
      <c r="D1907" s="54" t="n">
        <v>1</v>
      </c>
      <c r="E1907" s="55" t="n">
        <v>11.5</v>
      </c>
      <c r="F1907" s="56" t="n">
        <v>0.15</v>
      </c>
      <c r="G1907" s="57" t="n">
        <f aca="false">D1907*E1907</f>
        <v>11.5</v>
      </c>
      <c r="H1907" s="57" t="n">
        <f aca="false">G1907*(1-F1907)</f>
        <v>9.775</v>
      </c>
      <c r="I1907" s="1" t="n">
        <f aca="false">MONTH(A1907)</f>
        <v>11</v>
      </c>
      <c r="J1907" s="57" t="n">
        <f aca="false">D1907*INDEX(Справочник!$E$5:$E$16,MATCH(C1907,Справочник!$A$5:$A$16,0))</f>
        <v>5.1</v>
      </c>
      <c r="K1907" s="57" t="n">
        <f aca="false">D1907*INDEX(Справочник!$F$5:$F$16,MATCH(C1907,Справочник!$A$5:$A$16,0))</f>
        <v>0.9</v>
      </c>
    </row>
    <row r="1908" customFormat="false" ht="15" hidden="false" customHeight="false" outlineLevel="0" collapsed="false">
      <c r="A1908" s="53" t="n">
        <v>45973</v>
      </c>
      <c r="B1908" s="54" t="s">
        <v>1389</v>
      </c>
      <c r="C1908" s="54" t="s">
        <v>84</v>
      </c>
      <c r="D1908" s="54" t="n">
        <v>1</v>
      </c>
      <c r="E1908" s="55" t="n">
        <v>10.5</v>
      </c>
      <c r="F1908" s="56" t="n">
        <v>0.15</v>
      </c>
      <c r="G1908" s="57" t="n">
        <f aca="false">D1908*E1908</f>
        <v>10.5</v>
      </c>
      <c r="H1908" s="57" t="n">
        <f aca="false">G1908*(1-F1908)</f>
        <v>8.925</v>
      </c>
      <c r="I1908" s="1" t="n">
        <f aca="false">MONTH(A1908)</f>
        <v>11</v>
      </c>
      <c r="J1908" s="57" t="n">
        <f aca="false">D1908*INDEX(Справочник!$E$5:$E$16,MATCH(C1908,Справочник!$A$5:$A$16,0))</f>
        <v>4.7</v>
      </c>
      <c r="K1908" s="57" t="n">
        <f aca="false">D1908*INDEX(Справочник!$F$5:$F$16,MATCH(C1908,Справочник!$A$5:$A$16,0))</f>
        <v>0.9</v>
      </c>
    </row>
    <row r="1909" customFormat="false" ht="15" hidden="false" customHeight="false" outlineLevel="0" collapsed="false">
      <c r="A1909" s="53" t="n">
        <v>45973</v>
      </c>
      <c r="B1909" s="54" t="s">
        <v>1389</v>
      </c>
      <c r="C1909" s="54" t="s">
        <v>85</v>
      </c>
      <c r="D1909" s="54" t="n">
        <v>2</v>
      </c>
      <c r="E1909" s="55" t="n">
        <v>6.9</v>
      </c>
      <c r="F1909" s="56" t="n">
        <v>0.15</v>
      </c>
      <c r="G1909" s="57" t="n">
        <f aca="false">D1909*E1909</f>
        <v>13.8</v>
      </c>
      <c r="H1909" s="57" t="n">
        <f aca="false">G1909*(1-F1909)</f>
        <v>11.73</v>
      </c>
      <c r="I1909" s="1" t="n">
        <f aca="false">MONTH(A1909)</f>
        <v>11</v>
      </c>
      <c r="J1909" s="57" t="n">
        <f aca="false">D1909*INDEX(Справочник!$E$5:$E$16,MATCH(C1909,Справочник!$A$5:$A$16,0))</f>
        <v>4.6</v>
      </c>
      <c r="K1909" s="57" t="n">
        <f aca="false">D1909*INDEX(Справочник!$F$5:$F$16,MATCH(C1909,Справочник!$A$5:$A$16,0))</f>
        <v>1.4</v>
      </c>
    </row>
    <row r="1910" customFormat="false" ht="15" hidden="false" customHeight="false" outlineLevel="0" collapsed="false">
      <c r="A1910" s="53" t="n">
        <v>45973</v>
      </c>
      <c r="B1910" s="54" t="s">
        <v>1390</v>
      </c>
      <c r="C1910" s="54" t="s">
        <v>91</v>
      </c>
      <c r="D1910" s="54" t="n">
        <v>1</v>
      </c>
      <c r="E1910" s="55" t="n">
        <v>28</v>
      </c>
      <c r="F1910" s="56" t="n">
        <v>0.2</v>
      </c>
      <c r="G1910" s="57" t="n">
        <f aca="false">D1910*E1910</f>
        <v>28</v>
      </c>
      <c r="H1910" s="57" t="n">
        <f aca="false">G1910*(1-F1910)</f>
        <v>22.4</v>
      </c>
      <c r="I1910" s="1" t="n">
        <f aca="false">MONTH(A1910)</f>
        <v>11</v>
      </c>
      <c r="J1910" s="57" t="n">
        <f aca="false">D1910*INDEX(Справочник!$E$5:$E$16,MATCH(C1910,Справочник!$A$5:$A$16,0))</f>
        <v>17.4</v>
      </c>
      <c r="K1910" s="57" t="n">
        <f aca="false">D1910*INDEX(Справочник!$F$5:$F$16,MATCH(C1910,Справочник!$A$5:$A$16,0))</f>
        <v>7.9</v>
      </c>
    </row>
    <row r="1911" customFormat="false" ht="15" hidden="false" customHeight="false" outlineLevel="0" collapsed="false">
      <c r="A1911" s="53" t="n">
        <v>45974</v>
      </c>
      <c r="B1911" s="54" t="s">
        <v>1391</v>
      </c>
      <c r="C1911" s="54" t="s">
        <v>91</v>
      </c>
      <c r="D1911" s="54" t="n">
        <v>1</v>
      </c>
      <c r="E1911" s="55" t="n">
        <v>28</v>
      </c>
      <c r="F1911" s="56" t="n">
        <v>0.2</v>
      </c>
      <c r="G1911" s="57" t="n">
        <f aca="false">D1911*E1911</f>
        <v>28</v>
      </c>
      <c r="H1911" s="57" t="n">
        <f aca="false">G1911*(1-F1911)</f>
        <v>22.4</v>
      </c>
      <c r="I1911" s="1" t="n">
        <f aca="false">MONTH(A1911)</f>
        <v>11</v>
      </c>
      <c r="J1911" s="57" t="n">
        <f aca="false">D1911*INDEX(Справочник!$E$5:$E$16,MATCH(C1911,Справочник!$A$5:$A$16,0))</f>
        <v>17.4</v>
      </c>
      <c r="K1911" s="57" t="n">
        <f aca="false">D1911*INDEX(Справочник!$F$5:$F$16,MATCH(C1911,Справочник!$A$5:$A$16,0))</f>
        <v>7.9</v>
      </c>
    </row>
    <row r="1912" customFormat="false" ht="15" hidden="false" customHeight="false" outlineLevel="0" collapsed="false">
      <c r="A1912" s="53" t="n">
        <v>45974</v>
      </c>
      <c r="B1912" s="54" t="s">
        <v>1391</v>
      </c>
      <c r="C1912" s="54" t="s">
        <v>83</v>
      </c>
      <c r="D1912" s="54" t="n">
        <v>2</v>
      </c>
      <c r="E1912" s="55" t="n">
        <v>11.5</v>
      </c>
      <c r="F1912" s="56" t="n">
        <v>0.15</v>
      </c>
      <c r="G1912" s="57" t="n">
        <f aca="false">D1912*E1912</f>
        <v>23</v>
      </c>
      <c r="H1912" s="57" t="n">
        <f aca="false">G1912*(1-F1912)</f>
        <v>19.55</v>
      </c>
      <c r="I1912" s="1" t="n">
        <f aca="false">MONTH(A1912)</f>
        <v>11</v>
      </c>
      <c r="J1912" s="57" t="n">
        <f aca="false">D1912*INDEX(Справочник!$E$5:$E$16,MATCH(C1912,Справочник!$A$5:$A$16,0))</f>
        <v>10.2</v>
      </c>
      <c r="K1912" s="57" t="n">
        <f aca="false">D1912*INDEX(Справочник!$F$5:$F$16,MATCH(C1912,Справочник!$A$5:$A$16,0))</f>
        <v>1.8</v>
      </c>
    </row>
    <row r="1913" customFormat="false" ht="15" hidden="false" customHeight="false" outlineLevel="0" collapsed="false">
      <c r="A1913" s="53" t="n">
        <v>45974</v>
      </c>
      <c r="B1913" s="54" t="s">
        <v>1392</v>
      </c>
      <c r="C1913" s="54" t="s">
        <v>83</v>
      </c>
      <c r="D1913" s="54" t="n">
        <v>1</v>
      </c>
      <c r="E1913" s="55" t="n">
        <v>11.5</v>
      </c>
      <c r="F1913" s="56" t="n">
        <v>0</v>
      </c>
      <c r="G1913" s="57" t="n">
        <f aca="false">D1913*E1913</f>
        <v>11.5</v>
      </c>
      <c r="H1913" s="57" t="n">
        <f aca="false">G1913*(1-F1913)</f>
        <v>11.5</v>
      </c>
      <c r="I1913" s="1" t="n">
        <f aca="false">MONTH(A1913)</f>
        <v>11</v>
      </c>
      <c r="J1913" s="57" t="n">
        <f aca="false">D1913*INDEX(Справочник!$E$5:$E$16,MATCH(C1913,Справочник!$A$5:$A$16,0))</f>
        <v>5.1</v>
      </c>
      <c r="K1913" s="57" t="n">
        <f aca="false">D1913*INDEX(Справочник!$F$5:$F$16,MATCH(C1913,Справочник!$A$5:$A$16,0))</f>
        <v>0.9</v>
      </c>
    </row>
    <row r="1914" customFormat="false" ht="15" hidden="false" customHeight="false" outlineLevel="0" collapsed="false">
      <c r="A1914" s="53" t="n">
        <v>45974</v>
      </c>
      <c r="B1914" s="54" t="s">
        <v>1392</v>
      </c>
      <c r="C1914" s="54" t="s">
        <v>84</v>
      </c>
      <c r="D1914" s="54" t="n">
        <v>1</v>
      </c>
      <c r="E1914" s="55" t="n">
        <v>10.5</v>
      </c>
      <c r="F1914" s="56" t="n">
        <v>0.1</v>
      </c>
      <c r="G1914" s="57" t="n">
        <f aca="false">D1914*E1914</f>
        <v>10.5</v>
      </c>
      <c r="H1914" s="57" t="n">
        <f aca="false">G1914*(1-F1914)</f>
        <v>9.45</v>
      </c>
      <c r="I1914" s="1" t="n">
        <f aca="false">MONTH(A1914)</f>
        <v>11</v>
      </c>
      <c r="J1914" s="57" t="n">
        <f aca="false">D1914*INDEX(Справочник!$E$5:$E$16,MATCH(C1914,Справочник!$A$5:$A$16,0))</f>
        <v>4.7</v>
      </c>
      <c r="K1914" s="57" t="n">
        <f aca="false">D1914*INDEX(Справочник!$F$5:$F$16,MATCH(C1914,Справочник!$A$5:$A$16,0))</f>
        <v>0.9</v>
      </c>
    </row>
    <row r="1915" customFormat="false" ht="15" hidden="false" customHeight="false" outlineLevel="0" collapsed="false">
      <c r="A1915" s="53" t="n">
        <v>45974</v>
      </c>
      <c r="B1915" s="54" t="s">
        <v>1393</v>
      </c>
      <c r="C1915" s="54" t="s">
        <v>83</v>
      </c>
      <c r="D1915" s="54" t="n">
        <v>2</v>
      </c>
      <c r="E1915" s="55" t="n">
        <v>11.5</v>
      </c>
      <c r="F1915" s="56" t="n">
        <v>0.15</v>
      </c>
      <c r="G1915" s="57" t="n">
        <f aca="false">D1915*E1915</f>
        <v>23</v>
      </c>
      <c r="H1915" s="57" t="n">
        <f aca="false">G1915*(1-F1915)</f>
        <v>19.55</v>
      </c>
      <c r="I1915" s="1" t="n">
        <f aca="false">MONTH(A1915)</f>
        <v>11</v>
      </c>
      <c r="J1915" s="57" t="n">
        <f aca="false">D1915*INDEX(Справочник!$E$5:$E$16,MATCH(C1915,Справочник!$A$5:$A$16,0))</f>
        <v>10.2</v>
      </c>
      <c r="K1915" s="57" t="n">
        <f aca="false">D1915*INDEX(Справочник!$F$5:$F$16,MATCH(C1915,Справочник!$A$5:$A$16,0))</f>
        <v>1.8</v>
      </c>
    </row>
    <row r="1916" customFormat="false" ht="15" hidden="false" customHeight="false" outlineLevel="0" collapsed="false">
      <c r="A1916" s="53" t="n">
        <v>45974</v>
      </c>
      <c r="B1916" s="54" t="s">
        <v>1393</v>
      </c>
      <c r="C1916" s="54" t="s">
        <v>80</v>
      </c>
      <c r="D1916" s="54" t="n">
        <v>1</v>
      </c>
      <c r="E1916" s="55" t="n">
        <v>9.9</v>
      </c>
      <c r="F1916" s="56" t="n">
        <v>0</v>
      </c>
      <c r="G1916" s="57" t="n">
        <f aca="false">D1916*E1916</f>
        <v>9.9</v>
      </c>
      <c r="H1916" s="57" t="n">
        <f aca="false">G1916*(1-F1916)</f>
        <v>9.9</v>
      </c>
      <c r="I1916" s="1" t="n">
        <f aca="false">MONTH(A1916)</f>
        <v>11</v>
      </c>
      <c r="J1916" s="57" t="n">
        <f aca="false">D1916*INDEX(Справочник!$E$5:$E$16,MATCH(C1916,Справочник!$A$5:$A$16,0))</f>
        <v>4.2</v>
      </c>
      <c r="K1916" s="57" t="n">
        <f aca="false">D1916*INDEX(Справочник!$F$5:$F$16,MATCH(C1916,Справочник!$A$5:$A$16,0))</f>
        <v>0.9</v>
      </c>
    </row>
    <row r="1917" customFormat="false" ht="15" hidden="false" customHeight="false" outlineLevel="0" collapsed="false">
      <c r="A1917" s="53" t="n">
        <v>45974</v>
      </c>
      <c r="B1917" s="54" t="s">
        <v>1394</v>
      </c>
      <c r="C1917" s="54" t="s">
        <v>90</v>
      </c>
      <c r="D1917" s="54" t="n">
        <v>1</v>
      </c>
      <c r="E1917" s="55" t="n">
        <v>4.5</v>
      </c>
      <c r="F1917" s="56" t="n">
        <v>0.15</v>
      </c>
      <c r="G1917" s="57" t="n">
        <f aca="false">D1917*E1917</f>
        <v>4.5</v>
      </c>
      <c r="H1917" s="57" t="n">
        <f aca="false">G1917*(1-F1917)</f>
        <v>3.825</v>
      </c>
      <c r="I1917" s="1" t="n">
        <f aca="false">MONTH(A1917)</f>
        <v>11</v>
      </c>
      <c r="J1917" s="57" t="n">
        <f aca="false">D1917*INDEX(Справочник!$E$5:$E$16,MATCH(C1917,Справочник!$A$5:$A$16,0))</f>
        <v>1.6</v>
      </c>
      <c r="K1917" s="57" t="n">
        <f aca="false">D1917*INDEX(Справочник!$F$5:$F$16,MATCH(C1917,Справочник!$A$5:$A$16,0))</f>
        <v>2.9</v>
      </c>
    </row>
    <row r="1918" customFormat="false" ht="15" hidden="false" customHeight="false" outlineLevel="0" collapsed="false">
      <c r="A1918" s="53" t="n">
        <v>45974</v>
      </c>
      <c r="B1918" s="54" t="s">
        <v>1394</v>
      </c>
      <c r="C1918" s="54" t="s">
        <v>80</v>
      </c>
      <c r="D1918" s="54" t="n">
        <v>1</v>
      </c>
      <c r="E1918" s="55" t="n">
        <v>9.9</v>
      </c>
      <c r="F1918" s="56" t="n">
        <v>0.15</v>
      </c>
      <c r="G1918" s="57" t="n">
        <f aca="false">D1918*E1918</f>
        <v>9.9</v>
      </c>
      <c r="H1918" s="57" t="n">
        <f aca="false">G1918*(1-F1918)</f>
        <v>8.415</v>
      </c>
      <c r="I1918" s="1" t="n">
        <f aca="false">MONTH(A1918)</f>
        <v>11</v>
      </c>
      <c r="J1918" s="57" t="n">
        <f aca="false">D1918*INDEX(Справочник!$E$5:$E$16,MATCH(C1918,Справочник!$A$5:$A$16,0))</f>
        <v>4.2</v>
      </c>
      <c r="K1918" s="57" t="n">
        <f aca="false">D1918*INDEX(Справочник!$F$5:$F$16,MATCH(C1918,Справочник!$A$5:$A$16,0))</f>
        <v>0.9</v>
      </c>
    </row>
    <row r="1919" customFormat="false" ht="15" hidden="false" customHeight="false" outlineLevel="0" collapsed="false">
      <c r="A1919" s="53" t="n">
        <v>45974</v>
      </c>
      <c r="B1919" s="54" t="s">
        <v>1395</v>
      </c>
      <c r="C1919" s="54" t="s">
        <v>80</v>
      </c>
      <c r="D1919" s="54" t="n">
        <v>1</v>
      </c>
      <c r="E1919" s="55" t="n">
        <v>9.9</v>
      </c>
      <c r="F1919" s="56" t="n">
        <v>0.15</v>
      </c>
      <c r="G1919" s="57" t="n">
        <f aca="false">D1919*E1919</f>
        <v>9.9</v>
      </c>
      <c r="H1919" s="57" t="n">
        <f aca="false">G1919*(1-F1919)</f>
        <v>8.415</v>
      </c>
      <c r="I1919" s="1" t="n">
        <f aca="false">MONTH(A1919)</f>
        <v>11</v>
      </c>
      <c r="J1919" s="57" t="n">
        <f aca="false">D1919*INDEX(Справочник!$E$5:$E$16,MATCH(C1919,Справочник!$A$5:$A$16,0))</f>
        <v>4.2</v>
      </c>
      <c r="K1919" s="57" t="n">
        <f aca="false">D1919*INDEX(Справочник!$F$5:$F$16,MATCH(C1919,Справочник!$A$5:$A$16,0))</f>
        <v>0.9</v>
      </c>
    </row>
    <row r="1920" customFormat="false" ht="15" hidden="false" customHeight="false" outlineLevel="0" collapsed="false">
      <c r="A1920" s="53" t="n">
        <v>45974</v>
      </c>
      <c r="B1920" s="54" t="s">
        <v>1395</v>
      </c>
      <c r="C1920" s="54" t="s">
        <v>83</v>
      </c>
      <c r="D1920" s="54" t="n">
        <v>1</v>
      </c>
      <c r="E1920" s="55" t="n">
        <v>11.5</v>
      </c>
      <c r="F1920" s="56" t="n">
        <v>0.15</v>
      </c>
      <c r="G1920" s="57" t="n">
        <f aca="false">D1920*E1920</f>
        <v>11.5</v>
      </c>
      <c r="H1920" s="57" t="n">
        <f aca="false">G1920*(1-F1920)</f>
        <v>9.775</v>
      </c>
      <c r="I1920" s="1" t="n">
        <f aca="false">MONTH(A1920)</f>
        <v>11</v>
      </c>
      <c r="J1920" s="57" t="n">
        <f aca="false">D1920*INDEX(Справочник!$E$5:$E$16,MATCH(C1920,Справочник!$A$5:$A$16,0))</f>
        <v>5.1</v>
      </c>
      <c r="K1920" s="57" t="n">
        <f aca="false">D1920*INDEX(Справочник!$F$5:$F$16,MATCH(C1920,Справочник!$A$5:$A$16,0))</f>
        <v>0.9</v>
      </c>
    </row>
    <row r="1921" customFormat="false" ht="15" hidden="false" customHeight="false" outlineLevel="0" collapsed="false">
      <c r="A1921" s="53" t="n">
        <v>45974</v>
      </c>
      <c r="B1921" s="54" t="s">
        <v>1396</v>
      </c>
      <c r="C1921" s="54" t="s">
        <v>84</v>
      </c>
      <c r="D1921" s="54" t="n">
        <v>1</v>
      </c>
      <c r="E1921" s="55" t="n">
        <v>10.5</v>
      </c>
      <c r="F1921" s="56" t="n">
        <v>0.15</v>
      </c>
      <c r="G1921" s="57" t="n">
        <f aca="false">D1921*E1921</f>
        <v>10.5</v>
      </c>
      <c r="H1921" s="57" t="n">
        <f aca="false">G1921*(1-F1921)</f>
        <v>8.925</v>
      </c>
      <c r="I1921" s="1" t="n">
        <f aca="false">MONTH(A1921)</f>
        <v>11</v>
      </c>
      <c r="J1921" s="57" t="n">
        <f aca="false">D1921*INDEX(Справочник!$E$5:$E$16,MATCH(C1921,Справочник!$A$5:$A$16,0))</f>
        <v>4.7</v>
      </c>
      <c r="K1921" s="57" t="n">
        <f aca="false">D1921*INDEX(Справочник!$F$5:$F$16,MATCH(C1921,Справочник!$A$5:$A$16,0))</f>
        <v>0.9</v>
      </c>
    </row>
    <row r="1922" customFormat="false" ht="15" hidden="false" customHeight="false" outlineLevel="0" collapsed="false">
      <c r="A1922" s="53" t="n">
        <v>45974</v>
      </c>
      <c r="B1922" s="54" t="s">
        <v>1397</v>
      </c>
      <c r="C1922" s="54" t="s">
        <v>88</v>
      </c>
      <c r="D1922" s="54" t="n">
        <v>1</v>
      </c>
      <c r="E1922" s="55" t="n">
        <v>39</v>
      </c>
      <c r="F1922" s="56" t="n">
        <v>0.15</v>
      </c>
      <c r="G1922" s="57" t="n">
        <f aca="false">D1922*E1922</f>
        <v>39</v>
      </c>
      <c r="H1922" s="57" t="n">
        <f aca="false">G1922*(1-F1922)</f>
        <v>33.15</v>
      </c>
      <c r="I1922" s="1" t="n">
        <f aca="false">MONTH(A1922)</f>
        <v>11</v>
      </c>
      <c r="J1922" s="57" t="n">
        <f aca="false">D1922*INDEX(Справочник!$E$5:$E$16,MATCH(C1922,Справочник!$A$5:$A$16,0))</f>
        <v>24</v>
      </c>
      <c r="K1922" s="57" t="n">
        <f aca="false">D1922*INDEX(Справочник!$F$5:$F$16,MATCH(C1922,Справочник!$A$5:$A$16,0))</f>
        <v>4.2</v>
      </c>
    </row>
    <row r="1923" customFormat="false" ht="15" hidden="false" customHeight="false" outlineLevel="0" collapsed="false">
      <c r="A1923" s="53" t="n">
        <v>45974</v>
      </c>
      <c r="B1923" s="54" t="s">
        <v>1398</v>
      </c>
      <c r="C1923" s="54" t="s">
        <v>83</v>
      </c>
      <c r="D1923" s="54" t="n">
        <v>1</v>
      </c>
      <c r="E1923" s="55" t="n">
        <v>11.5</v>
      </c>
      <c r="F1923" s="56" t="n">
        <v>0</v>
      </c>
      <c r="G1923" s="57" t="n">
        <f aca="false">D1923*E1923</f>
        <v>11.5</v>
      </c>
      <c r="H1923" s="57" t="n">
        <f aca="false">G1923*(1-F1923)</f>
        <v>11.5</v>
      </c>
      <c r="I1923" s="1" t="n">
        <f aca="false">MONTH(A1923)</f>
        <v>11</v>
      </c>
      <c r="J1923" s="57" t="n">
        <f aca="false">D1923*INDEX(Справочник!$E$5:$E$16,MATCH(C1923,Справочник!$A$5:$A$16,0))</f>
        <v>5.1</v>
      </c>
      <c r="K1923" s="57" t="n">
        <f aca="false">D1923*INDEX(Справочник!$F$5:$F$16,MATCH(C1923,Справочник!$A$5:$A$16,0))</f>
        <v>0.9</v>
      </c>
    </row>
    <row r="1924" customFormat="false" ht="15" hidden="false" customHeight="false" outlineLevel="0" collapsed="false">
      <c r="A1924" s="53" t="n">
        <v>45974</v>
      </c>
      <c r="B1924" s="54" t="s">
        <v>1399</v>
      </c>
      <c r="C1924" s="54" t="s">
        <v>85</v>
      </c>
      <c r="D1924" s="54" t="n">
        <v>1</v>
      </c>
      <c r="E1924" s="55" t="n">
        <v>6.9</v>
      </c>
      <c r="F1924" s="56" t="n">
        <v>0.1</v>
      </c>
      <c r="G1924" s="57" t="n">
        <f aca="false">D1924*E1924</f>
        <v>6.9</v>
      </c>
      <c r="H1924" s="57" t="n">
        <f aca="false">G1924*(1-F1924)</f>
        <v>6.21</v>
      </c>
      <c r="I1924" s="1" t="n">
        <f aca="false">MONTH(A1924)</f>
        <v>11</v>
      </c>
      <c r="J1924" s="57" t="n">
        <f aca="false">D1924*INDEX(Справочник!$E$5:$E$16,MATCH(C1924,Справочник!$A$5:$A$16,0))</f>
        <v>2.3</v>
      </c>
      <c r="K1924" s="57" t="n">
        <f aca="false">D1924*INDEX(Справочник!$F$5:$F$16,MATCH(C1924,Справочник!$A$5:$A$16,0))</f>
        <v>0.7</v>
      </c>
    </row>
    <row r="1925" customFormat="false" ht="15" hidden="false" customHeight="false" outlineLevel="0" collapsed="false">
      <c r="A1925" s="53" t="n">
        <v>45975</v>
      </c>
      <c r="B1925" s="54" t="s">
        <v>1400</v>
      </c>
      <c r="C1925" s="54" t="s">
        <v>91</v>
      </c>
      <c r="D1925" s="54" t="n">
        <v>1</v>
      </c>
      <c r="E1925" s="55" t="n">
        <v>28</v>
      </c>
      <c r="F1925" s="56" t="n">
        <v>0.2</v>
      </c>
      <c r="G1925" s="57" t="n">
        <f aca="false">D1925*E1925</f>
        <v>28</v>
      </c>
      <c r="H1925" s="57" t="n">
        <f aca="false">G1925*(1-F1925)</f>
        <v>22.4</v>
      </c>
      <c r="I1925" s="1" t="n">
        <f aca="false">MONTH(A1925)</f>
        <v>11</v>
      </c>
      <c r="J1925" s="57" t="n">
        <f aca="false">D1925*INDEX(Справочник!$E$5:$E$16,MATCH(C1925,Справочник!$A$5:$A$16,0))</f>
        <v>17.4</v>
      </c>
      <c r="K1925" s="57" t="n">
        <f aca="false">D1925*INDEX(Справочник!$F$5:$F$16,MATCH(C1925,Справочник!$A$5:$A$16,0))</f>
        <v>7.9</v>
      </c>
    </row>
    <row r="1926" customFormat="false" ht="15" hidden="false" customHeight="false" outlineLevel="0" collapsed="false">
      <c r="A1926" s="53" t="n">
        <v>45975</v>
      </c>
      <c r="B1926" s="54" t="s">
        <v>1400</v>
      </c>
      <c r="C1926" s="54" t="s">
        <v>85</v>
      </c>
      <c r="D1926" s="54" t="n">
        <v>2</v>
      </c>
      <c r="E1926" s="55" t="n">
        <v>6.9</v>
      </c>
      <c r="F1926" s="56" t="n">
        <v>0.15</v>
      </c>
      <c r="G1926" s="57" t="n">
        <f aca="false">D1926*E1926</f>
        <v>13.8</v>
      </c>
      <c r="H1926" s="57" t="n">
        <f aca="false">G1926*(1-F1926)</f>
        <v>11.73</v>
      </c>
      <c r="I1926" s="1" t="n">
        <f aca="false">MONTH(A1926)</f>
        <v>11</v>
      </c>
      <c r="J1926" s="57" t="n">
        <f aca="false">D1926*INDEX(Справочник!$E$5:$E$16,MATCH(C1926,Справочник!$A$5:$A$16,0))</f>
        <v>4.6</v>
      </c>
      <c r="K1926" s="57" t="n">
        <f aca="false">D1926*INDEX(Справочник!$F$5:$F$16,MATCH(C1926,Справочник!$A$5:$A$16,0))</f>
        <v>1.4</v>
      </c>
    </row>
    <row r="1927" customFormat="false" ht="15" hidden="false" customHeight="false" outlineLevel="0" collapsed="false">
      <c r="A1927" s="53" t="n">
        <v>45975</v>
      </c>
      <c r="B1927" s="54" t="s">
        <v>1401</v>
      </c>
      <c r="C1927" s="54" t="s">
        <v>81</v>
      </c>
      <c r="D1927" s="54" t="n">
        <v>1</v>
      </c>
      <c r="E1927" s="55" t="n">
        <v>29.9</v>
      </c>
      <c r="F1927" s="56" t="n">
        <v>0</v>
      </c>
      <c r="G1927" s="57" t="n">
        <f aca="false">D1927*E1927</f>
        <v>29.9</v>
      </c>
      <c r="H1927" s="57" t="n">
        <f aca="false">G1927*(1-F1927)</f>
        <v>29.9</v>
      </c>
      <c r="I1927" s="1" t="n">
        <f aca="false">MONTH(A1927)</f>
        <v>11</v>
      </c>
      <c r="J1927" s="57" t="n">
        <f aca="false">D1927*INDEX(Справочник!$E$5:$E$16,MATCH(C1927,Справочник!$A$5:$A$16,0))</f>
        <v>14.8</v>
      </c>
      <c r="K1927" s="57" t="n">
        <f aca="false">D1927*INDEX(Справочник!$F$5:$F$16,MATCH(C1927,Справочник!$A$5:$A$16,0))</f>
        <v>2.4</v>
      </c>
    </row>
    <row r="1928" customFormat="false" ht="15" hidden="false" customHeight="false" outlineLevel="0" collapsed="false">
      <c r="A1928" s="53" t="n">
        <v>45975</v>
      </c>
      <c r="B1928" s="54" t="s">
        <v>1402</v>
      </c>
      <c r="C1928" s="54" t="s">
        <v>84</v>
      </c>
      <c r="D1928" s="54" t="n">
        <v>1</v>
      </c>
      <c r="E1928" s="55" t="n">
        <v>10.5</v>
      </c>
      <c r="F1928" s="56" t="n">
        <v>0.15</v>
      </c>
      <c r="G1928" s="57" t="n">
        <f aca="false">D1928*E1928</f>
        <v>10.5</v>
      </c>
      <c r="H1928" s="57" t="n">
        <f aca="false">G1928*(1-F1928)</f>
        <v>8.925</v>
      </c>
      <c r="I1928" s="1" t="n">
        <f aca="false">MONTH(A1928)</f>
        <v>11</v>
      </c>
      <c r="J1928" s="57" t="n">
        <f aca="false">D1928*INDEX(Справочник!$E$5:$E$16,MATCH(C1928,Справочник!$A$5:$A$16,0))</f>
        <v>4.7</v>
      </c>
      <c r="K1928" s="57" t="n">
        <f aca="false">D1928*INDEX(Справочник!$F$5:$F$16,MATCH(C1928,Справочник!$A$5:$A$16,0))</f>
        <v>0.9</v>
      </c>
    </row>
    <row r="1929" customFormat="false" ht="15" hidden="false" customHeight="false" outlineLevel="0" collapsed="false">
      <c r="A1929" s="53" t="n">
        <v>45975</v>
      </c>
      <c r="B1929" s="54" t="s">
        <v>1402</v>
      </c>
      <c r="C1929" s="54" t="s">
        <v>91</v>
      </c>
      <c r="D1929" s="54" t="n">
        <v>1</v>
      </c>
      <c r="E1929" s="55" t="n">
        <v>28</v>
      </c>
      <c r="F1929" s="56" t="n">
        <v>0.2</v>
      </c>
      <c r="G1929" s="57" t="n">
        <f aca="false">D1929*E1929</f>
        <v>28</v>
      </c>
      <c r="H1929" s="57" t="n">
        <f aca="false">G1929*(1-F1929)</f>
        <v>22.4</v>
      </c>
      <c r="I1929" s="1" t="n">
        <f aca="false">MONTH(A1929)</f>
        <v>11</v>
      </c>
      <c r="J1929" s="57" t="n">
        <f aca="false">D1929*INDEX(Справочник!$E$5:$E$16,MATCH(C1929,Справочник!$A$5:$A$16,0))</f>
        <v>17.4</v>
      </c>
      <c r="K1929" s="57" t="n">
        <f aca="false">D1929*INDEX(Справочник!$F$5:$F$16,MATCH(C1929,Справочник!$A$5:$A$16,0))</f>
        <v>7.9</v>
      </c>
    </row>
    <row r="1930" customFormat="false" ht="15" hidden="false" customHeight="false" outlineLevel="0" collapsed="false">
      <c r="A1930" s="53" t="n">
        <v>45975</v>
      </c>
      <c r="B1930" s="54" t="s">
        <v>1403</v>
      </c>
      <c r="C1930" s="54" t="s">
        <v>83</v>
      </c>
      <c r="D1930" s="54" t="n">
        <v>2</v>
      </c>
      <c r="E1930" s="55" t="n">
        <v>11.5</v>
      </c>
      <c r="F1930" s="56" t="n">
        <v>0.15</v>
      </c>
      <c r="G1930" s="57" t="n">
        <f aca="false">D1930*E1930</f>
        <v>23</v>
      </c>
      <c r="H1930" s="57" t="n">
        <f aca="false">G1930*(1-F1930)</f>
        <v>19.55</v>
      </c>
      <c r="I1930" s="1" t="n">
        <f aca="false">MONTH(A1930)</f>
        <v>11</v>
      </c>
      <c r="J1930" s="57" t="n">
        <f aca="false">D1930*INDEX(Справочник!$E$5:$E$16,MATCH(C1930,Справочник!$A$5:$A$16,0))</f>
        <v>10.2</v>
      </c>
      <c r="K1930" s="57" t="n">
        <f aca="false">D1930*INDEX(Справочник!$F$5:$F$16,MATCH(C1930,Справочник!$A$5:$A$16,0))</f>
        <v>1.8</v>
      </c>
    </row>
    <row r="1931" customFormat="false" ht="15" hidden="false" customHeight="false" outlineLevel="0" collapsed="false">
      <c r="A1931" s="53" t="n">
        <v>45975</v>
      </c>
      <c r="B1931" s="54" t="s">
        <v>1403</v>
      </c>
      <c r="C1931" s="54" t="s">
        <v>88</v>
      </c>
      <c r="D1931" s="54" t="n">
        <v>1</v>
      </c>
      <c r="E1931" s="55" t="n">
        <v>39</v>
      </c>
      <c r="F1931" s="56" t="n">
        <v>0.15</v>
      </c>
      <c r="G1931" s="57" t="n">
        <f aca="false">D1931*E1931</f>
        <v>39</v>
      </c>
      <c r="H1931" s="57" t="n">
        <f aca="false">G1931*(1-F1931)</f>
        <v>33.15</v>
      </c>
      <c r="I1931" s="1" t="n">
        <f aca="false">MONTH(A1931)</f>
        <v>11</v>
      </c>
      <c r="J1931" s="57" t="n">
        <f aca="false">D1931*INDEX(Справочник!$E$5:$E$16,MATCH(C1931,Справочник!$A$5:$A$16,0))</f>
        <v>24</v>
      </c>
      <c r="K1931" s="57" t="n">
        <f aca="false">D1931*INDEX(Справочник!$F$5:$F$16,MATCH(C1931,Справочник!$A$5:$A$16,0))</f>
        <v>4.2</v>
      </c>
    </row>
    <row r="1932" customFormat="false" ht="15" hidden="false" customHeight="false" outlineLevel="0" collapsed="false">
      <c r="A1932" s="53" t="n">
        <v>45975</v>
      </c>
      <c r="B1932" s="54" t="s">
        <v>1403</v>
      </c>
      <c r="C1932" s="54" t="s">
        <v>80</v>
      </c>
      <c r="D1932" s="54" t="n">
        <v>2</v>
      </c>
      <c r="E1932" s="55" t="n">
        <v>9.9</v>
      </c>
      <c r="F1932" s="56" t="n">
        <v>0.15</v>
      </c>
      <c r="G1932" s="57" t="n">
        <f aca="false">D1932*E1932</f>
        <v>19.8</v>
      </c>
      <c r="H1932" s="57" t="n">
        <f aca="false">G1932*(1-F1932)</f>
        <v>16.83</v>
      </c>
      <c r="I1932" s="1" t="n">
        <f aca="false">MONTH(A1932)</f>
        <v>11</v>
      </c>
      <c r="J1932" s="57" t="n">
        <f aca="false">D1932*INDEX(Справочник!$E$5:$E$16,MATCH(C1932,Справочник!$A$5:$A$16,0))</f>
        <v>8.4</v>
      </c>
      <c r="K1932" s="57" t="n">
        <f aca="false">D1932*INDEX(Справочник!$F$5:$F$16,MATCH(C1932,Справочник!$A$5:$A$16,0))</f>
        <v>1.8</v>
      </c>
    </row>
    <row r="1933" customFormat="false" ht="15" hidden="false" customHeight="false" outlineLevel="0" collapsed="false">
      <c r="A1933" s="53" t="n">
        <v>45975</v>
      </c>
      <c r="B1933" s="54" t="s">
        <v>1404</v>
      </c>
      <c r="C1933" s="54" t="s">
        <v>81</v>
      </c>
      <c r="D1933" s="54" t="n">
        <v>2</v>
      </c>
      <c r="E1933" s="55" t="n">
        <v>29.9</v>
      </c>
      <c r="F1933" s="56" t="n">
        <v>0.15</v>
      </c>
      <c r="G1933" s="57" t="n">
        <f aca="false">D1933*E1933</f>
        <v>59.8</v>
      </c>
      <c r="H1933" s="57" t="n">
        <f aca="false">G1933*(1-F1933)</f>
        <v>50.83</v>
      </c>
      <c r="I1933" s="1" t="n">
        <f aca="false">MONTH(A1933)</f>
        <v>11</v>
      </c>
      <c r="J1933" s="57" t="n">
        <f aca="false">D1933*INDEX(Справочник!$E$5:$E$16,MATCH(C1933,Справочник!$A$5:$A$16,0))</f>
        <v>29.6</v>
      </c>
      <c r="K1933" s="57" t="n">
        <f aca="false">D1933*INDEX(Справочник!$F$5:$F$16,MATCH(C1933,Справочник!$A$5:$A$16,0))</f>
        <v>4.8</v>
      </c>
    </row>
    <row r="1934" customFormat="false" ht="15" hidden="false" customHeight="false" outlineLevel="0" collapsed="false">
      <c r="A1934" s="53" t="n">
        <v>45975</v>
      </c>
      <c r="B1934" s="54" t="s">
        <v>1404</v>
      </c>
      <c r="C1934" s="54" t="s">
        <v>80</v>
      </c>
      <c r="D1934" s="54" t="n">
        <v>1</v>
      </c>
      <c r="E1934" s="55" t="n">
        <v>9.9</v>
      </c>
      <c r="F1934" s="56" t="n">
        <v>0.15</v>
      </c>
      <c r="G1934" s="57" t="n">
        <f aca="false">D1934*E1934</f>
        <v>9.9</v>
      </c>
      <c r="H1934" s="57" t="n">
        <f aca="false">G1934*(1-F1934)</f>
        <v>8.415</v>
      </c>
      <c r="I1934" s="1" t="n">
        <f aca="false">MONTH(A1934)</f>
        <v>11</v>
      </c>
      <c r="J1934" s="57" t="n">
        <f aca="false">D1934*INDEX(Справочник!$E$5:$E$16,MATCH(C1934,Справочник!$A$5:$A$16,0))</f>
        <v>4.2</v>
      </c>
      <c r="K1934" s="57" t="n">
        <f aca="false">D1934*INDEX(Справочник!$F$5:$F$16,MATCH(C1934,Справочник!$A$5:$A$16,0))</f>
        <v>0.9</v>
      </c>
    </row>
    <row r="1935" customFormat="false" ht="15" hidden="false" customHeight="false" outlineLevel="0" collapsed="false">
      <c r="A1935" s="53" t="n">
        <v>45976</v>
      </c>
      <c r="B1935" s="54" t="s">
        <v>1405</v>
      </c>
      <c r="C1935" s="54" t="s">
        <v>89</v>
      </c>
      <c r="D1935" s="54" t="n">
        <v>1</v>
      </c>
      <c r="E1935" s="55" t="n">
        <v>24</v>
      </c>
      <c r="F1935" s="56" t="n">
        <v>0.15</v>
      </c>
      <c r="G1935" s="57" t="n">
        <f aca="false">D1935*E1935</f>
        <v>24</v>
      </c>
      <c r="H1935" s="57" t="n">
        <f aca="false">G1935*(1-F1935)</f>
        <v>20.4</v>
      </c>
      <c r="I1935" s="1" t="n">
        <f aca="false">MONTH(A1935)</f>
        <v>11</v>
      </c>
      <c r="J1935" s="57" t="n">
        <f aca="false">D1935*INDEX(Справочник!$E$5:$E$16,MATCH(C1935,Справочник!$A$5:$A$16,0))</f>
        <v>13.5</v>
      </c>
      <c r="K1935" s="57" t="n">
        <f aca="false">D1935*INDEX(Справочник!$F$5:$F$16,MATCH(C1935,Справочник!$A$5:$A$16,0))</f>
        <v>3.8</v>
      </c>
    </row>
    <row r="1936" customFormat="false" ht="15" hidden="false" customHeight="false" outlineLevel="0" collapsed="false">
      <c r="A1936" s="53" t="n">
        <v>45976</v>
      </c>
      <c r="B1936" s="54" t="s">
        <v>1406</v>
      </c>
      <c r="C1936" s="54" t="s">
        <v>82</v>
      </c>
      <c r="D1936" s="54" t="n">
        <v>1</v>
      </c>
      <c r="E1936" s="55" t="n">
        <v>32</v>
      </c>
      <c r="F1936" s="56" t="n">
        <v>0.15</v>
      </c>
      <c r="G1936" s="57" t="n">
        <f aca="false">D1936*E1936</f>
        <v>32</v>
      </c>
      <c r="H1936" s="57" t="n">
        <f aca="false">G1936*(1-F1936)</f>
        <v>27.2</v>
      </c>
      <c r="I1936" s="1" t="n">
        <f aca="false">MONTH(A1936)</f>
        <v>11</v>
      </c>
      <c r="J1936" s="57" t="n">
        <f aca="false">D1936*INDEX(Справочник!$E$5:$E$16,MATCH(C1936,Справочник!$A$5:$A$16,0))</f>
        <v>16.5</v>
      </c>
      <c r="K1936" s="57" t="n">
        <f aca="false">D1936*INDEX(Справочник!$F$5:$F$16,MATCH(C1936,Справочник!$A$5:$A$16,0))</f>
        <v>2.4</v>
      </c>
    </row>
    <row r="1937" customFormat="false" ht="15" hidden="false" customHeight="false" outlineLevel="0" collapsed="false">
      <c r="A1937" s="53" t="n">
        <v>45976</v>
      </c>
      <c r="B1937" s="54" t="s">
        <v>1407</v>
      </c>
      <c r="C1937" s="54" t="s">
        <v>87</v>
      </c>
      <c r="D1937" s="54" t="n">
        <v>1</v>
      </c>
      <c r="E1937" s="55" t="n">
        <v>5.9</v>
      </c>
      <c r="F1937" s="56" t="n">
        <v>0</v>
      </c>
      <c r="G1937" s="57" t="n">
        <f aca="false">D1937*E1937</f>
        <v>5.9</v>
      </c>
      <c r="H1937" s="57" t="n">
        <f aca="false">G1937*(1-F1937)</f>
        <v>5.9</v>
      </c>
      <c r="I1937" s="1" t="n">
        <f aca="false">MONTH(A1937)</f>
        <v>11</v>
      </c>
      <c r="J1937" s="57" t="n">
        <f aca="false">D1937*INDEX(Справочник!$E$5:$E$16,MATCH(C1937,Справочник!$A$5:$A$16,0))</f>
        <v>1.9</v>
      </c>
      <c r="K1937" s="57" t="n">
        <f aca="false">D1937*INDEX(Справочник!$F$5:$F$16,MATCH(C1937,Справочник!$A$5:$A$16,0))</f>
        <v>0.7</v>
      </c>
    </row>
    <row r="1938" customFormat="false" ht="15" hidden="false" customHeight="false" outlineLevel="0" collapsed="false">
      <c r="A1938" s="53" t="n">
        <v>45976</v>
      </c>
      <c r="B1938" s="54" t="s">
        <v>1408</v>
      </c>
      <c r="C1938" s="54" t="s">
        <v>84</v>
      </c>
      <c r="D1938" s="54" t="n">
        <v>2</v>
      </c>
      <c r="E1938" s="55" t="n">
        <v>10.5</v>
      </c>
      <c r="F1938" s="56" t="n">
        <v>0</v>
      </c>
      <c r="G1938" s="57" t="n">
        <f aca="false">D1938*E1938</f>
        <v>21</v>
      </c>
      <c r="H1938" s="57" t="n">
        <f aca="false">G1938*(1-F1938)</f>
        <v>21</v>
      </c>
      <c r="I1938" s="1" t="n">
        <f aca="false">MONTH(A1938)</f>
        <v>11</v>
      </c>
      <c r="J1938" s="57" t="n">
        <f aca="false">D1938*INDEX(Справочник!$E$5:$E$16,MATCH(C1938,Справочник!$A$5:$A$16,0))</f>
        <v>9.4</v>
      </c>
      <c r="K1938" s="57" t="n">
        <f aca="false">D1938*INDEX(Справочник!$F$5:$F$16,MATCH(C1938,Справочник!$A$5:$A$16,0))</f>
        <v>1.8</v>
      </c>
    </row>
    <row r="1939" customFormat="false" ht="15" hidden="false" customHeight="false" outlineLevel="0" collapsed="false">
      <c r="A1939" s="53" t="n">
        <v>45976</v>
      </c>
      <c r="B1939" s="54" t="s">
        <v>1408</v>
      </c>
      <c r="C1939" s="54" t="s">
        <v>87</v>
      </c>
      <c r="D1939" s="54" t="n">
        <v>1</v>
      </c>
      <c r="E1939" s="55" t="n">
        <v>5.9</v>
      </c>
      <c r="F1939" s="56" t="n">
        <v>0</v>
      </c>
      <c r="G1939" s="57" t="n">
        <f aca="false">D1939*E1939</f>
        <v>5.9</v>
      </c>
      <c r="H1939" s="57" t="n">
        <f aca="false">G1939*(1-F1939)</f>
        <v>5.9</v>
      </c>
      <c r="I1939" s="1" t="n">
        <f aca="false">MONTH(A1939)</f>
        <v>11</v>
      </c>
      <c r="J1939" s="57" t="n">
        <f aca="false">D1939*INDEX(Справочник!$E$5:$E$16,MATCH(C1939,Справочник!$A$5:$A$16,0))</f>
        <v>1.9</v>
      </c>
      <c r="K1939" s="57" t="n">
        <f aca="false">D1939*INDEX(Справочник!$F$5:$F$16,MATCH(C1939,Справочник!$A$5:$A$16,0))</f>
        <v>0.7</v>
      </c>
    </row>
    <row r="1940" customFormat="false" ht="15" hidden="false" customHeight="false" outlineLevel="0" collapsed="false">
      <c r="A1940" s="53" t="n">
        <v>45976</v>
      </c>
      <c r="B1940" s="54" t="s">
        <v>1409</v>
      </c>
      <c r="C1940" s="54" t="s">
        <v>87</v>
      </c>
      <c r="D1940" s="54" t="n">
        <v>1</v>
      </c>
      <c r="E1940" s="55" t="n">
        <v>5.9</v>
      </c>
      <c r="F1940" s="56" t="n">
        <v>0</v>
      </c>
      <c r="G1940" s="57" t="n">
        <f aca="false">D1940*E1940</f>
        <v>5.9</v>
      </c>
      <c r="H1940" s="57" t="n">
        <f aca="false">G1940*(1-F1940)</f>
        <v>5.9</v>
      </c>
      <c r="I1940" s="1" t="n">
        <f aca="false">MONTH(A1940)</f>
        <v>11</v>
      </c>
      <c r="J1940" s="57" t="n">
        <f aca="false">D1940*INDEX(Справочник!$E$5:$E$16,MATCH(C1940,Справочник!$A$5:$A$16,0))</f>
        <v>1.9</v>
      </c>
      <c r="K1940" s="57" t="n">
        <f aca="false">D1940*INDEX(Справочник!$F$5:$F$16,MATCH(C1940,Справочник!$A$5:$A$16,0))</f>
        <v>0.7</v>
      </c>
    </row>
    <row r="1941" customFormat="false" ht="15" hidden="false" customHeight="false" outlineLevel="0" collapsed="false">
      <c r="A1941" s="53" t="n">
        <v>45976</v>
      </c>
      <c r="B1941" s="54" t="s">
        <v>1409</v>
      </c>
      <c r="C1941" s="54" t="s">
        <v>81</v>
      </c>
      <c r="D1941" s="54" t="n">
        <v>1</v>
      </c>
      <c r="E1941" s="55" t="n">
        <v>29.9</v>
      </c>
      <c r="F1941" s="56" t="n">
        <v>0.15</v>
      </c>
      <c r="G1941" s="57" t="n">
        <f aca="false">D1941*E1941</f>
        <v>29.9</v>
      </c>
      <c r="H1941" s="57" t="n">
        <f aca="false">G1941*(1-F1941)</f>
        <v>25.415</v>
      </c>
      <c r="I1941" s="1" t="n">
        <f aca="false">MONTH(A1941)</f>
        <v>11</v>
      </c>
      <c r="J1941" s="57" t="n">
        <f aca="false">D1941*INDEX(Справочник!$E$5:$E$16,MATCH(C1941,Справочник!$A$5:$A$16,0))</f>
        <v>14.8</v>
      </c>
      <c r="K1941" s="57" t="n">
        <f aca="false">D1941*INDEX(Справочник!$F$5:$F$16,MATCH(C1941,Справочник!$A$5:$A$16,0))</f>
        <v>2.4</v>
      </c>
    </row>
    <row r="1942" customFormat="false" ht="15" hidden="false" customHeight="false" outlineLevel="0" collapsed="false">
      <c r="A1942" s="53" t="n">
        <v>45976</v>
      </c>
      <c r="B1942" s="54" t="s">
        <v>1409</v>
      </c>
      <c r="C1942" s="54" t="s">
        <v>88</v>
      </c>
      <c r="D1942" s="54" t="n">
        <v>1</v>
      </c>
      <c r="E1942" s="55" t="n">
        <v>39</v>
      </c>
      <c r="F1942" s="56" t="n">
        <v>0.15</v>
      </c>
      <c r="G1942" s="57" t="n">
        <f aca="false">D1942*E1942</f>
        <v>39</v>
      </c>
      <c r="H1942" s="57" t="n">
        <f aca="false">G1942*(1-F1942)</f>
        <v>33.15</v>
      </c>
      <c r="I1942" s="1" t="n">
        <f aca="false">MONTH(A1942)</f>
        <v>11</v>
      </c>
      <c r="J1942" s="57" t="n">
        <f aca="false">D1942*INDEX(Справочник!$E$5:$E$16,MATCH(C1942,Справочник!$A$5:$A$16,0))</f>
        <v>24</v>
      </c>
      <c r="K1942" s="57" t="n">
        <f aca="false">D1942*INDEX(Справочник!$F$5:$F$16,MATCH(C1942,Справочник!$A$5:$A$16,0))</f>
        <v>4.2</v>
      </c>
    </row>
    <row r="1943" customFormat="false" ht="15" hidden="false" customHeight="false" outlineLevel="0" collapsed="false">
      <c r="A1943" s="53" t="n">
        <v>45976</v>
      </c>
      <c r="B1943" s="54" t="s">
        <v>1410</v>
      </c>
      <c r="C1943" s="54" t="s">
        <v>91</v>
      </c>
      <c r="D1943" s="54" t="n">
        <v>1</v>
      </c>
      <c r="E1943" s="55" t="n">
        <v>28</v>
      </c>
      <c r="F1943" s="56" t="n">
        <v>0.2</v>
      </c>
      <c r="G1943" s="57" t="n">
        <f aca="false">D1943*E1943</f>
        <v>28</v>
      </c>
      <c r="H1943" s="57" t="n">
        <f aca="false">G1943*(1-F1943)</f>
        <v>22.4</v>
      </c>
      <c r="I1943" s="1" t="n">
        <f aca="false">MONTH(A1943)</f>
        <v>11</v>
      </c>
      <c r="J1943" s="57" t="n">
        <f aca="false">D1943*INDEX(Справочник!$E$5:$E$16,MATCH(C1943,Справочник!$A$5:$A$16,0))</f>
        <v>17.4</v>
      </c>
      <c r="K1943" s="57" t="n">
        <f aca="false">D1943*INDEX(Справочник!$F$5:$F$16,MATCH(C1943,Справочник!$A$5:$A$16,0))</f>
        <v>7.9</v>
      </c>
    </row>
    <row r="1944" customFormat="false" ht="15" hidden="false" customHeight="false" outlineLevel="0" collapsed="false">
      <c r="A1944" s="53" t="n">
        <v>45976</v>
      </c>
      <c r="B1944" s="54" t="s">
        <v>1411</v>
      </c>
      <c r="C1944" s="54" t="s">
        <v>80</v>
      </c>
      <c r="D1944" s="54" t="n">
        <v>1</v>
      </c>
      <c r="E1944" s="55" t="n">
        <v>9.9</v>
      </c>
      <c r="F1944" s="56" t="n">
        <v>0.1</v>
      </c>
      <c r="G1944" s="57" t="n">
        <f aca="false">D1944*E1944</f>
        <v>9.9</v>
      </c>
      <c r="H1944" s="57" t="n">
        <f aca="false">G1944*(1-F1944)</f>
        <v>8.91</v>
      </c>
      <c r="I1944" s="1" t="n">
        <f aca="false">MONTH(A1944)</f>
        <v>11</v>
      </c>
      <c r="J1944" s="57" t="n">
        <f aca="false">D1944*INDEX(Справочник!$E$5:$E$16,MATCH(C1944,Справочник!$A$5:$A$16,0))</f>
        <v>4.2</v>
      </c>
      <c r="K1944" s="57" t="n">
        <f aca="false">D1944*INDEX(Справочник!$F$5:$F$16,MATCH(C1944,Справочник!$A$5:$A$16,0))</f>
        <v>0.9</v>
      </c>
    </row>
    <row r="1945" customFormat="false" ht="15" hidden="false" customHeight="false" outlineLevel="0" collapsed="false">
      <c r="A1945" s="53" t="n">
        <v>45977</v>
      </c>
      <c r="B1945" s="54" t="s">
        <v>1412</v>
      </c>
      <c r="C1945" s="54" t="s">
        <v>80</v>
      </c>
      <c r="D1945" s="54" t="n">
        <v>2</v>
      </c>
      <c r="E1945" s="55" t="n">
        <v>9.9</v>
      </c>
      <c r="F1945" s="56" t="n">
        <v>0</v>
      </c>
      <c r="G1945" s="57" t="n">
        <f aca="false">D1945*E1945</f>
        <v>19.8</v>
      </c>
      <c r="H1945" s="57" t="n">
        <f aca="false">G1945*(1-F1945)</f>
        <v>19.8</v>
      </c>
      <c r="I1945" s="1" t="n">
        <f aca="false">MONTH(A1945)</f>
        <v>11</v>
      </c>
      <c r="J1945" s="57" t="n">
        <f aca="false">D1945*INDEX(Справочник!$E$5:$E$16,MATCH(C1945,Справочник!$A$5:$A$16,0))</f>
        <v>8.4</v>
      </c>
      <c r="K1945" s="57" t="n">
        <f aca="false">D1945*INDEX(Справочник!$F$5:$F$16,MATCH(C1945,Справочник!$A$5:$A$16,0))</f>
        <v>1.8</v>
      </c>
    </row>
    <row r="1946" customFormat="false" ht="15" hidden="false" customHeight="false" outlineLevel="0" collapsed="false">
      <c r="A1946" s="53" t="n">
        <v>45977</v>
      </c>
      <c r="B1946" s="54" t="s">
        <v>1412</v>
      </c>
      <c r="C1946" s="54" t="s">
        <v>85</v>
      </c>
      <c r="D1946" s="54" t="n">
        <v>1</v>
      </c>
      <c r="E1946" s="55" t="n">
        <v>6.9</v>
      </c>
      <c r="F1946" s="56" t="n">
        <v>0</v>
      </c>
      <c r="G1946" s="57" t="n">
        <f aca="false">D1946*E1946</f>
        <v>6.9</v>
      </c>
      <c r="H1946" s="57" t="n">
        <f aca="false">G1946*(1-F1946)</f>
        <v>6.9</v>
      </c>
      <c r="I1946" s="1" t="n">
        <f aca="false">MONTH(A1946)</f>
        <v>11</v>
      </c>
      <c r="J1946" s="57" t="n">
        <f aca="false">D1946*INDEX(Справочник!$E$5:$E$16,MATCH(C1946,Справочник!$A$5:$A$16,0))</f>
        <v>2.3</v>
      </c>
      <c r="K1946" s="57" t="n">
        <f aca="false">D1946*INDEX(Справочник!$F$5:$F$16,MATCH(C1946,Справочник!$A$5:$A$16,0))</f>
        <v>0.7</v>
      </c>
    </row>
    <row r="1947" customFormat="false" ht="15" hidden="false" customHeight="false" outlineLevel="0" collapsed="false">
      <c r="A1947" s="53" t="n">
        <v>45977</v>
      </c>
      <c r="B1947" s="54" t="s">
        <v>1413</v>
      </c>
      <c r="C1947" s="54" t="s">
        <v>80</v>
      </c>
      <c r="D1947" s="54" t="n">
        <v>1</v>
      </c>
      <c r="E1947" s="55" t="n">
        <v>9.9</v>
      </c>
      <c r="F1947" s="56" t="n">
        <v>0.15</v>
      </c>
      <c r="G1947" s="57" t="n">
        <f aca="false">D1947*E1947</f>
        <v>9.9</v>
      </c>
      <c r="H1947" s="57" t="n">
        <f aca="false">G1947*(1-F1947)</f>
        <v>8.415</v>
      </c>
      <c r="I1947" s="1" t="n">
        <f aca="false">MONTH(A1947)</f>
        <v>11</v>
      </c>
      <c r="J1947" s="57" t="n">
        <f aca="false">D1947*INDEX(Справочник!$E$5:$E$16,MATCH(C1947,Справочник!$A$5:$A$16,0))</f>
        <v>4.2</v>
      </c>
      <c r="K1947" s="57" t="n">
        <f aca="false">D1947*INDEX(Справочник!$F$5:$F$16,MATCH(C1947,Справочник!$A$5:$A$16,0))</f>
        <v>0.9</v>
      </c>
    </row>
    <row r="1948" customFormat="false" ht="15" hidden="false" customHeight="false" outlineLevel="0" collapsed="false">
      <c r="A1948" s="53" t="n">
        <v>45977</v>
      </c>
      <c r="B1948" s="54" t="s">
        <v>1413</v>
      </c>
      <c r="C1948" s="54" t="s">
        <v>82</v>
      </c>
      <c r="D1948" s="54" t="n">
        <v>1</v>
      </c>
      <c r="E1948" s="55" t="n">
        <v>32</v>
      </c>
      <c r="F1948" s="56" t="n">
        <v>0.1</v>
      </c>
      <c r="G1948" s="57" t="n">
        <f aca="false">D1948*E1948</f>
        <v>32</v>
      </c>
      <c r="H1948" s="57" t="n">
        <f aca="false">G1948*(1-F1948)</f>
        <v>28.8</v>
      </c>
      <c r="I1948" s="1" t="n">
        <f aca="false">MONTH(A1948)</f>
        <v>11</v>
      </c>
      <c r="J1948" s="57" t="n">
        <f aca="false">D1948*INDEX(Справочник!$E$5:$E$16,MATCH(C1948,Справочник!$A$5:$A$16,0))</f>
        <v>16.5</v>
      </c>
      <c r="K1948" s="57" t="n">
        <f aca="false">D1948*INDEX(Справочник!$F$5:$F$16,MATCH(C1948,Справочник!$A$5:$A$16,0))</f>
        <v>2.4</v>
      </c>
    </row>
    <row r="1949" customFormat="false" ht="15" hidden="false" customHeight="false" outlineLevel="0" collapsed="false">
      <c r="A1949" s="53" t="n">
        <v>45977</v>
      </c>
      <c r="B1949" s="54" t="s">
        <v>1414</v>
      </c>
      <c r="C1949" s="54" t="s">
        <v>82</v>
      </c>
      <c r="D1949" s="54" t="n">
        <v>1</v>
      </c>
      <c r="E1949" s="55" t="n">
        <v>32</v>
      </c>
      <c r="F1949" s="56" t="n">
        <v>0</v>
      </c>
      <c r="G1949" s="57" t="n">
        <f aca="false">D1949*E1949</f>
        <v>32</v>
      </c>
      <c r="H1949" s="57" t="n">
        <f aca="false">G1949*(1-F1949)</f>
        <v>32</v>
      </c>
      <c r="I1949" s="1" t="n">
        <f aca="false">MONTH(A1949)</f>
        <v>11</v>
      </c>
      <c r="J1949" s="57" t="n">
        <f aca="false">D1949*INDEX(Справочник!$E$5:$E$16,MATCH(C1949,Справочник!$A$5:$A$16,0))</f>
        <v>16.5</v>
      </c>
      <c r="K1949" s="57" t="n">
        <f aca="false">D1949*INDEX(Справочник!$F$5:$F$16,MATCH(C1949,Справочник!$A$5:$A$16,0))</f>
        <v>2.4</v>
      </c>
    </row>
    <row r="1950" customFormat="false" ht="15" hidden="false" customHeight="false" outlineLevel="0" collapsed="false">
      <c r="A1950" s="53" t="n">
        <v>45977</v>
      </c>
      <c r="B1950" s="54" t="s">
        <v>1414</v>
      </c>
      <c r="C1950" s="54" t="s">
        <v>80</v>
      </c>
      <c r="D1950" s="54" t="n">
        <v>1</v>
      </c>
      <c r="E1950" s="55" t="n">
        <v>9.9</v>
      </c>
      <c r="F1950" s="56" t="n">
        <v>0.15</v>
      </c>
      <c r="G1950" s="57" t="n">
        <f aca="false">D1950*E1950</f>
        <v>9.9</v>
      </c>
      <c r="H1950" s="57" t="n">
        <f aca="false">G1950*(1-F1950)</f>
        <v>8.415</v>
      </c>
      <c r="I1950" s="1" t="n">
        <f aca="false">MONTH(A1950)</f>
        <v>11</v>
      </c>
      <c r="J1950" s="57" t="n">
        <f aca="false">D1950*INDEX(Справочник!$E$5:$E$16,MATCH(C1950,Справочник!$A$5:$A$16,0))</f>
        <v>4.2</v>
      </c>
      <c r="K1950" s="57" t="n">
        <f aca="false">D1950*INDEX(Справочник!$F$5:$F$16,MATCH(C1950,Справочник!$A$5:$A$16,0))</f>
        <v>0.9</v>
      </c>
    </row>
    <row r="1951" customFormat="false" ht="15" hidden="false" customHeight="false" outlineLevel="0" collapsed="false">
      <c r="A1951" s="53" t="n">
        <v>45978</v>
      </c>
      <c r="B1951" s="54" t="s">
        <v>1415</v>
      </c>
      <c r="C1951" s="54" t="s">
        <v>90</v>
      </c>
      <c r="D1951" s="54" t="n">
        <v>2</v>
      </c>
      <c r="E1951" s="55" t="n">
        <v>4.5</v>
      </c>
      <c r="F1951" s="56" t="n">
        <v>0</v>
      </c>
      <c r="G1951" s="57" t="n">
        <f aca="false">D1951*E1951</f>
        <v>9</v>
      </c>
      <c r="H1951" s="57" t="n">
        <f aca="false">G1951*(1-F1951)</f>
        <v>9</v>
      </c>
      <c r="I1951" s="1" t="n">
        <f aca="false">MONTH(A1951)</f>
        <v>11</v>
      </c>
      <c r="J1951" s="57" t="n">
        <f aca="false">D1951*INDEX(Справочник!$E$5:$E$16,MATCH(C1951,Справочник!$A$5:$A$16,0))</f>
        <v>3.2</v>
      </c>
      <c r="K1951" s="57" t="n">
        <f aca="false">D1951*INDEX(Справочник!$F$5:$F$16,MATCH(C1951,Справочник!$A$5:$A$16,0))</f>
        <v>5.8</v>
      </c>
    </row>
    <row r="1952" customFormat="false" ht="15" hidden="false" customHeight="false" outlineLevel="0" collapsed="false">
      <c r="A1952" s="53" t="n">
        <v>45978</v>
      </c>
      <c r="B1952" s="54" t="s">
        <v>1416</v>
      </c>
      <c r="C1952" s="54" t="s">
        <v>81</v>
      </c>
      <c r="D1952" s="54" t="n">
        <v>1</v>
      </c>
      <c r="E1952" s="55" t="n">
        <v>29.9</v>
      </c>
      <c r="F1952" s="56" t="n">
        <v>0.15</v>
      </c>
      <c r="G1952" s="57" t="n">
        <f aca="false">D1952*E1952</f>
        <v>29.9</v>
      </c>
      <c r="H1952" s="57" t="n">
        <f aca="false">G1952*(1-F1952)</f>
        <v>25.415</v>
      </c>
      <c r="I1952" s="1" t="n">
        <f aca="false">MONTH(A1952)</f>
        <v>11</v>
      </c>
      <c r="J1952" s="57" t="n">
        <f aca="false">D1952*INDEX(Справочник!$E$5:$E$16,MATCH(C1952,Справочник!$A$5:$A$16,0))</f>
        <v>14.8</v>
      </c>
      <c r="K1952" s="57" t="n">
        <f aca="false">D1952*INDEX(Справочник!$F$5:$F$16,MATCH(C1952,Справочник!$A$5:$A$16,0))</f>
        <v>2.4</v>
      </c>
    </row>
    <row r="1953" customFormat="false" ht="15" hidden="false" customHeight="false" outlineLevel="0" collapsed="false">
      <c r="A1953" s="53" t="n">
        <v>45978</v>
      </c>
      <c r="B1953" s="54" t="s">
        <v>1417</v>
      </c>
      <c r="C1953" s="54" t="s">
        <v>91</v>
      </c>
      <c r="D1953" s="54" t="n">
        <v>1</v>
      </c>
      <c r="E1953" s="55" t="n">
        <v>28</v>
      </c>
      <c r="F1953" s="56" t="n">
        <v>0.2</v>
      </c>
      <c r="G1953" s="57" t="n">
        <f aca="false">D1953*E1953</f>
        <v>28</v>
      </c>
      <c r="H1953" s="57" t="n">
        <f aca="false">G1953*(1-F1953)</f>
        <v>22.4</v>
      </c>
      <c r="I1953" s="1" t="n">
        <f aca="false">MONTH(A1953)</f>
        <v>11</v>
      </c>
      <c r="J1953" s="57" t="n">
        <f aca="false">D1953*INDEX(Справочник!$E$5:$E$16,MATCH(C1953,Справочник!$A$5:$A$16,0))</f>
        <v>17.4</v>
      </c>
      <c r="K1953" s="57" t="n">
        <f aca="false">D1953*INDEX(Справочник!$F$5:$F$16,MATCH(C1953,Справочник!$A$5:$A$16,0))</f>
        <v>7.9</v>
      </c>
    </row>
    <row r="1954" customFormat="false" ht="15" hidden="false" customHeight="false" outlineLevel="0" collapsed="false">
      <c r="A1954" s="53" t="n">
        <v>45978</v>
      </c>
      <c r="B1954" s="54" t="s">
        <v>1418</v>
      </c>
      <c r="C1954" s="54" t="s">
        <v>80</v>
      </c>
      <c r="D1954" s="54" t="n">
        <v>2</v>
      </c>
      <c r="E1954" s="55" t="n">
        <v>9.9</v>
      </c>
      <c r="F1954" s="56" t="n">
        <v>0</v>
      </c>
      <c r="G1954" s="57" t="n">
        <f aca="false">D1954*E1954</f>
        <v>19.8</v>
      </c>
      <c r="H1954" s="57" t="n">
        <f aca="false">G1954*(1-F1954)</f>
        <v>19.8</v>
      </c>
      <c r="I1954" s="1" t="n">
        <f aca="false">MONTH(A1954)</f>
        <v>11</v>
      </c>
      <c r="J1954" s="57" t="n">
        <f aca="false">D1954*INDEX(Справочник!$E$5:$E$16,MATCH(C1954,Справочник!$A$5:$A$16,0))</f>
        <v>8.4</v>
      </c>
      <c r="K1954" s="57" t="n">
        <f aca="false">D1954*INDEX(Справочник!$F$5:$F$16,MATCH(C1954,Справочник!$A$5:$A$16,0))</f>
        <v>1.8</v>
      </c>
    </row>
    <row r="1955" customFormat="false" ht="15" hidden="false" customHeight="false" outlineLevel="0" collapsed="false">
      <c r="A1955" s="53" t="n">
        <v>45978</v>
      </c>
      <c r="B1955" s="54" t="s">
        <v>1419</v>
      </c>
      <c r="C1955" s="54" t="s">
        <v>83</v>
      </c>
      <c r="D1955" s="54" t="n">
        <v>3</v>
      </c>
      <c r="E1955" s="55" t="n">
        <v>11.5</v>
      </c>
      <c r="F1955" s="56" t="n">
        <v>0.15</v>
      </c>
      <c r="G1955" s="57" t="n">
        <f aca="false">D1955*E1955</f>
        <v>34.5</v>
      </c>
      <c r="H1955" s="57" t="n">
        <f aca="false">G1955*(1-F1955)</f>
        <v>29.325</v>
      </c>
      <c r="I1955" s="1" t="n">
        <f aca="false">MONTH(A1955)</f>
        <v>11</v>
      </c>
      <c r="J1955" s="57" t="n">
        <f aca="false">D1955*INDEX(Справочник!$E$5:$E$16,MATCH(C1955,Справочник!$A$5:$A$16,0))</f>
        <v>15.3</v>
      </c>
      <c r="K1955" s="57" t="n">
        <f aca="false">D1955*INDEX(Справочник!$F$5:$F$16,MATCH(C1955,Справочник!$A$5:$A$16,0))</f>
        <v>2.7</v>
      </c>
    </row>
    <row r="1956" customFormat="false" ht="15" hidden="false" customHeight="false" outlineLevel="0" collapsed="false">
      <c r="A1956" s="53" t="n">
        <v>45978</v>
      </c>
      <c r="B1956" s="54" t="s">
        <v>1420</v>
      </c>
      <c r="C1956" s="54" t="s">
        <v>91</v>
      </c>
      <c r="D1956" s="54" t="n">
        <v>1</v>
      </c>
      <c r="E1956" s="55" t="n">
        <v>28</v>
      </c>
      <c r="F1956" s="56" t="n">
        <v>0.2</v>
      </c>
      <c r="G1956" s="57" t="n">
        <f aca="false">D1956*E1956</f>
        <v>28</v>
      </c>
      <c r="H1956" s="57" t="n">
        <f aca="false">G1956*(1-F1956)</f>
        <v>22.4</v>
      </c>
      <c r="I1956" s="1" t="n">
        <f aca="false">MONTH(A1956)</f>
        <v>11</v>
      </c>
      <c r="J1956" s="57" t="n">
        <f aca="false">D1956*INDEX(Справочник!$E$5:$E$16,MATCH(C1956,Справочник!$A$5:$A$16,0))</f>
        <v>17.4</v>
      </c>
      <c r="K1956" s="57" t="n">
        <f aca="false">D1956*INDEX(Справочник!$F$5:$F$16,MATCH(C1956,Справочник!$A$5:$A$16,0))</f>
        <v>7.9</v>
      </c>
    </row>
    <row r="1957" customFormat="false" ht="15" hidden="false" customHeight="false" outlineLevel="0" collapsed="false">
      <c r="A1957" s="53" t="n">
        <v>45978</v>
      </c>
      <c r="B1957" s="54" t="s">
        <v>1420</v>
      </c>
      <c r="C1957" s="54" t="s">
        <v>84</v>
      </c>
      <c r="D1957" s="54" t="n">
        <v>1</v>
      </c>
      <c r="E1957" s="55" t="n">
        <v>10.5</v>
      </c>
      <c r="F1957" s="56" t="n">
        <v>0.15</v>
      </c>
      <c r="G1957" s="57" t="n">
        <f aca="false">D1957*E1957</f>
        <v>10.5</v>
      </c>
      <c r="H1957" s="57" t="n">
        <f aca="false">G1957*(1-F1957)</f>
        <v>8.925</v>
      </c>
      <c r="I1957" s="1" t="n">
        <f aca="false">MONTH(A1957)</f>
        <v>11</v>
      </c>
      <c r="J1957" s="57" t="n">
        <f aca="false">D1957*INDEX(Справочник!$E$5:$E$16,MATCH(C1957,Справочник!$A$5:$A$16,0))</f>
        <v>4.7</v>
      </c>
      <c r="K1957" s="57" t="n">
        <f aca="false">D1957*INDEX(Справочник!$F$5:$F$16,MATCH(C1957,Справочник!$A$5:$A$16,0))</f>
        <v>0.9</v>
      </c>
    </row>
    <row r="1958" customFormat="false" ht="15" hidden="false" customHeight="false" outlineLevel="0" collapsed="false">
      <c r="A1958" s="53" t="n">
        <v>45979</v>
      </c>
      <c r="B1958" s="54" t="s">
        <v>1421</v>
      </c>
      <c r="C1958" s="54" t="s">
        <v>86</v>
      </c>
      <c r="D1958" s="54" t="n">
        <v>1</v>
      </c>
      <c r="E1958" s="55" t="n">
        <v>7.5</v>
      </c>
      <c r="F1958" s="56" t="n">
        <v>0.15</v>
      </c>
      <c r="G1958" s="57" t="n">
        <f aca="false">D1958*E1958</f>
        <v>7.5</v>
      </c>
      <c r="H1958" s="57" t="n">
        <f aca="false">G1958*(1-F1958)</f>
        <v>6.375</v>
      </c>
      <c r="I1958" s="1" t="n">
        <f aca="false">MONTH(A1958)</f>
        <v>11</v>
      </c>
      <c r="J1958" s="57" t="n">
        <f aca="false">D1958*INDEX(Справочник!$E$5:$E$16,MATCH(C1958,Справочник!$A$5:$A$16,0))</f>
        <v>2.6</v>
      </c>
      <c r="K1958" s="57" t="n">
        <f aca="false">D1958*INDEX(Справочник!$F$5:$F$16,MATCH(C1958,Справочник!$A$5:$A$16,0))</f>
        <v>0.7</v>
      </c>
    </row>
    <row r="1959" customFormat="false" ht="15" hidden="false" customHeight="false" outlineLevel="0" collapsed="false">
      <c r="A1959" s="53" t="n">
        <v>45979</v>
      </c>
      <c r="B1959" s="54" t="s">
        <v>1422</v>
      </c>
      <c r="C1959" s="54" t="s">
        <v>86</v>
      </c>
      <c r="D1959" s="54" t="n">
        <v>1</v>
      </c>
      <c r="E1959" s="55" t="n">
        <v>7.5</v>
      </c>
      <c r="F1959" s="56" t="n">
        <v>0.15</v>
      </c>
      <c r="G1959" s="57" t="n">
        <f aca="false">D1959*E1959</f>
        <v>7.5</v>
      </c>
      <c r="H1959" s="57" t="n">
        <f aca="false">G1959*(1-F1959)</f>
        <v>6.375</v>
      </c>
      <c r="I1959" s="1" t="n">
        <f aca="false">MONTH(A1959)</f>
        <v>11</v>
      </c>
      <c r="J1959" s="57" t="n">
        <f aca="false">D1959*INDEX(Справочник!$E$5:$E$16,MATCH(C1959,Справочник!$A$5:$A$16,0))</f>
        <v>2.6</v>
      </c>
      <c r="K1959" s="57" t="n">
        <f aca="false">D1959*INDEX(Справочник!$F$5:$F$16,MATCH(C1959,Справочник!$A$5:$A$16,0))</f>
        <v>0.7</v>
      </c>
    </row>
    <row r="1960" customFormat="false" ht="15" hidden="false" customHeight="false" outlineLevel="0" collapsed="false">
      <c r="A1960" s="53" t="n">
        <v>45979</v>
      </c>
      <c r="B1960" s="54" t="s">
        <v>1422</v>
      </c>
      <c r="C1960" s="54" t="s">
        <v>87</v>
      </c>
      <c r="D1960" s="54" t="n">
        <v>3</v>
      </c>
      <c r="E1960" s="55" t="n">
        <v>5.9</v>
      </c>
      <c r="F1960" s="56" t="n">
        <v>0.15</v>
      </c>
      <c r="G1960" s="57" t="n">
        <f aca="false">D1960*E1960</f>
        <v>17.7</v>
      </c>
      <c r="H1960" s="57" t="n">
        <f aca="false">G1960*(1-F1960)</f>
        <v>15.045</v>
      </c>
      <c r="I1960" s="1" t="n">
        <f aca="false">MONTH(A1960)</f>
        <v>11</v>
      </c>
      <c r="J1960" s="57" t="n">
        <f aca="false">D1960*INDEX(Справочник!$E$5:$E$16,MATCH(C1960,Справочник!$A$5:$A$16,0))</f>
        <v>5.7</v>
      </c>
      <c r="K1960" s="57" t="n">
        <f aca="false">D1960*INDEX(Справочник!$F$5:$F$16,MATCH(C1960,Справочник!$A$5:$A$16,0))</f>
        <v>2.1</v>
      </c>
    </row>
    <row r="1961" customFormat="false" ht="15" hidden="false" customHeight="false" outlineLevel="0" collapsed="false">
      <c r="A1961" s="53" t="n">
        <v>45979</v>
      </c>
      <c r="B1961" s="54" t="s">
        <v>1422</v>
      </c>
      <c r="C1961" s="54" t="s">
        <v>80</v>
      </c>
      <c r="D1961" s="54" t="n">
        <v>1</v>
      </c>
      <c r="E1961" s="55" t="n">
        <v>9.9</v>
      </c>
      <c r="F1961" s="56" t="n">
        <v>0.1</v>
      </c>
      <c r="G1961" s="57" t="n">
        <f aca="false">D1961*E1961</f>
        <v>9.9</v>
      </c>
      <c r="H1961" s="57" t="n">
        <f aca="false">G1961*(1-F1961)</f>
        <v>8.91</v>
      </c>
      <c r="I1961" s="1" t="n">
        <f aca="false">MONTH(A1961)</f>
        <v>11</v>
      </c>
      <c r="J1961" s="57" t="n">
        <f aca="false">D1961*INDEX(Справочник!$E$5:$E$16,MATCH(C1961,Справочник!$A$5:$A$16,0))</f>
        <v>4.2</v>
      </c>
      <c r="K1961" s="57" t="n">
        <f aca="false">D1961*INDEX(Справочник!$F$5:$F$16,MATCH(C1961,Справочник!$A$5:$A$16,0))</f>
        <v>0.9</v>
      </c>
    </row>
    <row r="1962" customFormat="false" ht="15" hidden="false" customHeight="false" outlineLevel="0" collapsed="false">
      <c r="A1962" s="53" t="n">
        <v>45979</v>
      </c>
      <c r="B1962" s="54" t="s">
        <v>1423</v>
      </c>
      <c r="C1962" s="54" t="s">
        <v>80</v>
      </c>
      <c r="D1962" s="54" t="n">
        <v>1</v>
      </c>
      <c r="E1962" s="55" t="n">
        <v>9.9</v>
      </c>
      <c r="F1962" s="56" t="n">
        <v>0.15</v>
      </c>
      <c r="G1962" s="57" t="n">
        <f aca="false">D1962*E1962</f>
        <v>9.9</v>
      </c>
      <c r="H1962" s="57" t="n">
        <f aca="false">G1962*(1-F1962)</f>
        <v>8.415</v>
      </c>
      <c r="I1962" s="1" t="n">
        <f aca="false">MONTH(A1962)</f>
        <v>11</v>
      </c>
      <c r="J1962" s="57" t="n">
        <f aca="false">D1962*INDEX(Справочник!$E$5:$E$16,MATCH(C1962,Справочник!$A$5:$A$16,0))</f>
        <v>4.2</v>
      </c>
      <c r="K1962" s="57" t="n">
        <f aca="false">D1962*INDEX(Справочник!$F$5:$F$16,MATCH(C1962,Справочник!$A$5:$A$16,0))</f>
        <v>0.9</v>
      </c>
    </row>
    <row r="1963" customFormat="false" ht="15" hidden="false" customHeight="false" outlineLevel="0" collapsed="false">
      <c r="A1963" s="53" t="n">
        <v>45979</v>
      </c>
      <c r="B1963" s="54" t="s">
        <v>1423</v>
      </c>
      <c r="C1963" s="54" t="s">
        <v>91</v>
      </c>
      <c r="D1963" s="54" t="n">
        <v>1</v>
      </c>
      <c r="E1963" s="55" t="n">
        <v>28</v>
      </c>
      <c r="F1963" s="56" t="n">
        <v>0.2</v>
      </c>
      <c r="G1963" s="57" t="n">
        <f aca="false">D1963*E1963</f>
        <v>28</v>
      </c>
      <c r="H1963" s="57" t="n">
        <f aca="false">G1963*(1-F1963)</f>
        <v>22.4</v>
      </c>
      <c r="I1963" s="1" t="n">
        <f aca="false">MONTH(A1963)</f>
        <v>11</v>
      </c>
      <c r="J1963" s="57" t="n">
        <f aca="false">D1963*INDEX(Справочник!$E$5:$E$16,MATCH(C1963,Справочник!$A$5:$A$16,0))</f>
        <v>17.4</v>
      </c>
      <c r="K1963" s="57" t="n">
        <f aca="false">D1963*INDEX(Справочник!$F$5:$F$16,MATCH(C1963,Справочник!$A$5:$A$16,0))</f>
        <v>7.9</v>
      </c>
    </row>
    <row r="1964" customFormat="false" ht="15" hidden="false" customHeight="false" outlineLevel="0" collapsed="false">
      <c r="A1964" s="53" t="n">
        <v>45979</v>
      </c>
      <c r="B1964" s="54" t="s">
        <v>1424</v>
      </c>
      <c r="C1964" s="54" t="s">
        <v>86</v>
      </c>
      <c r="D1964" s="54" t="n">
        <v>1</v>
      </c>
      <c r="E1964" s="55" t="n">
        <v>7.5</v>
      </c>
      <c r="F1964" s="56" t="n">
        <v>0.1</v>
      </c>
      <c r="G1964" s="57" t="n">
        <f aca="false">D1964*E1964</f>
        <v>7.5</v>
      </c>
      <c r="H1964" s="57" t="n">
        <f aca="false">G1964*(1-F1964)</f>
        <v>6.75</v>
      </c>
      <c r="I1964" s="1" t="n">
        <f aca="false">MONTH(A1964)</f>
        <v>11</v>
      </c>
      <c r="J1964" s="57" t="n">
        <f aca="false">D1964*INDEX(Справочник!$E$5:$E$16,MATCH(C1964,Справочник!$A$5:$A$16,0))</f>
        <v>2.6</v>
      </c>
      <c r="K1964" s="57" t="n">
        <f aca="false">D1964*INDEX(Справочник!$F$5:$F$16,MATCH(C1964,Справочник!$A$5:$A$16,0))</f>
        <v>0.7</v>
      </c>
    </row>
    <row r="1965" customFormat="false" ht="15" hidden="false" customHeight="false" outlineLevel="0" collapsed="false">
      <c r="A1965" s="53" t="n">
        <v>45980</v>
      </c>
      <c r="B1965" s="54" t="s">
        <v>1425</v>
      </c>
      <c r="C1965" s="54" t="s">
        <v>83</v>
      </c>
      <c r="D1965" s="54" t="n">
        <v>1</v>
      </c>
      <c r="E1965" s="55" t="n">
        <v>11.5</v>
      </c>
      <c r="F1965" s="56" t="n">
        <v>0</v>
      </c>
      <c r="G1965" s="57" t="n">
        <f aca="false">D1965*E1965</f>
        <v>11.5</v>
      </c>
      <c r="H1965" s="57" t="n">
        <f aca="false">G1965*(1-F1965)</f>
        <v>11.5</v>
      </c>
      <c r="I1965" s="1" t="n">
        <f aca="false">MONTH(A1965)</f>
        <v>11</v>
      </c>
      <c r="J1965" s="57" t="n">
        <f aca="false">D1965*INDEX(Справочник!$E$5:$E$16,MATCH(C1965,Справочник!$A$5:$A$16,0))</f>
        <v>5.1</v>
      </c>
      <c r="K1965" s="57" t="n">
        <f aca="false">D1965*INDEX(Справочник!$F$5:$F$16,MATCH(C1965,Справочник!$A$5:$A$16,0))</f>
        <v>0.9</v>
      </c>
    </row>
    <row r="1966" customFormat="false" ht="15" hidden="false" customHeight="false" outlineLevel="0" collapsed="false">
      <c r="A1966" s="53" t="n">
        <v>45980</v>
      </c>
      <c r="B1966" s="54" t="s">
        <v>1426</v>
      </c>
      <c r="C1966" s="54" t="s">
        <v>87</v>
      </c>
      <c r="D1966" s="54" t="n">
        <v>2</v>
      </c>
      <c r="E1966" s="55" t="n">
        <v>5.9</v>
      </c>
      <c r="F1966" s="56" t="n">
        <v>0.15</v>
      </c>
      <c r="G1966" s="57" t="n">
        <f aca="false">D1966*E1966</f>
        <v>11.8</v>
      </c>
      <c r="H1966" s="57" t="n">
        <f aca="false">G1966*(1-F1966)</f>
        <v>10.03</v>
      </c>
      <c r="I1966" s="1" t="n">
        <f aca="false">MONTH(A1966)</f>
        <v>11</v>
      </c>
      <c r="J1966" s="57" t="n">
        <f aca="false">D1966*INDEX(Справочник!$E$5:$E$16,MATCH(C1966,Справочник!$A$5:$A$16,0))</f>
        <v>3.8</v>
      </c>
      <c r="K1966" s="57" t="n">
        <f aca="false">D1966*INDEX(Справочник!$F$5:$F$16,MATCH(C1966,Справочник!$A$5:$A$16,0))</f>
        <v>1.4</v>
      </c>
    </row>
    <row r="1967" customFormat="false" ht="15" hidden="false" customHeight="false" outlineLevel="0" collapsed="false">
      <c r="A1967" s="53" t="n">
        <v>45980</v>
      </c>
      <c r="B1967" s="54" t="s">
        <v>1426</v>
      </c>
      <c r="C1967" s="54" t="s">
        <v>80</v>
      </c>
      <c r="D1967" s="54" t="n">
        <v>1</v>
      </c>
      <c r="E1967" s="55" t="n">
        <v>9.9</v>
      </c>
      <c r="F1967" s="56" t="n">
        <v>0.15</v>
      </c>
      <c r="G1967" s="57" t="n">
        <f aca="false">D1967*E1967</f>
        <v>9.9</v>
      </c>
      <c r="H1967" s="57" t="n">
        <f aca="false">G1967*(1-F1967)</f>
        <v>8.415</v>
      </c>
      <c r="I1967" s="1" t="n">
        <f aca="false">MONTH(A1967)</f>
        <v>11</v>
      </c>
      <c r="J1967" s="57" t="n">
        <f aca="false">D1967*INDEX(Справочник!$E$5:$E$16,MATCH(C1967,Справочник!$A$5:$A$16,0))</f>
        <v>4.2</v>
      </c>
      <c r="K1967" s="57" t="n">
        <f aca="false">D1967*INDEX(Справочник!$F$5:$F$16,MATCH(C1967,Справочник!$A$5:$A$16,0))</f>
        <v>0.9</v>
      </c>
    </row>
    <row r="1968" customFormat="false" ht="15" hidden="false" customHeight="false" outlineLevel="0" collapsed="false">
      <c r="A1968" s="53" t="n">
        <v>45980</v>
      </c>
      <c r="B1968" s="54" t="s">
        <v>1427</v>
      </c>
      <c r="C1968" s="54" t="s">
        <v>89</v>
      </c>
      <c r="D1968" s="54" t="n">
        <v>1</v>
      </c>
      <c r="E1968" s="55" t="n">
        <v>24</v>
      </c>
      <c r="F1968" s="56" t="n">
        <v>0.15</v>
      </c>
      <c r="G1968" s="57" t="n">
        <f aca="false">D1968*E1968</f>
        <v>24</v>
      </c>
      <c r="H1968" s="57" t="n">
        <f aca="false">G1968*(1-F1968)</f>
        <v>20.4</v>
      </c>
      <c r="I1968" s="1" t="n">
        <f aca="false">MONTH(A1968)</f>
        <v>11</v>
      </c>
      <c r="J1968" s="57" t="n">
        <f aca="false">D1968*INDEX(Справочник!$E$5:$E$16,MATCH(C1968,Справочник!$A$5:$A$16,0))</f>
        <v>13.5</v>
      </c>
      <c r="K1968" s="57" t="n">
        <f aca="false">D1968*INDEX(Справочник!$F$5:$F$16,MATCH(C1968,Справочник!$A$5:$A$16,0))</f>
        <v>3.8</v>
      </c>
    </row>
    <row r="1969" customFormat="false" ht="15" hidden="false" customHeight="false" outlineLevel="0" collapsed="false">
      <c r="A1969" s="53" t="n">
        <v>45980</v>
      </c>
      <c r="B1969" s="54" t="s">
        <v>1428</v>
      </c>
      <c r="C1969" s="54" t="s">
        <v>80</v>
      </c>
      <c r="D1969" s="54" t="n">
        <v>1</v>
      </c>
      <c r="E1969" s="55" t="n">
        <v>9.9</v>
      </c>
      <c r="F1969" s="56" t="n">
        <v>0.1</v>
      </c>
      <c r="G1969" s="57" t="n">
        <f aca="false">D1969*E1969</f>
        <v>9.9</v>
      </c>
      <c r="H1969" s="57" t="n">
        <f aca="false">G1969*(1-F1969)</f>
        <v>8.91</v>
      </c>
      <c r="I1969" s="1" t="n">
        <f aca="false">MONTH(A1969)</f>
        <v>11</v>
      </c>
      <c r="J1969" s="57" t="n">
        <f aca="false">D1969*INDEX(Справочник!$E$5:$E$16,MATCH(C1969,Справочник!$A$5:$A$16,0))</f>
        <v>4.2</v>
      </c>
      <c r="K1969" s="57" t="n">
        <f aca="false">D1969*INDEX(Справочник!$F$5:$F$16,MATCH(C1969,Справочник!$A$5:$A$16,0))</f>
        <v>0.9</v>
      </c>
    </row>
    <row r="1970" customFormat="false" ht="15" hidden="false" customHeight="false" outlineLevel="0" collapsed="false">
      <c r="A1970" s="53" t="n">
        <v>45980</v>
      </c>
      <c r="B1970" s="54" t="s">
        <v>1429</v>
      </c>
      <c r="C1970" s="54" t="s">
        <v>80</v>
      </c>
      <c r="D1970" s="54" t="n">
        <v>1</v>
      </c>
      <c r="E1970" s="55" t="n">
        <v>9.9</v>
      </c>
      <c r="F1970" s="56" t="n">
        <v>0.15</v>
      </c>
      <c r="G1970" s="57" t="n">
        <f aca="false">D1970*E1970</f>
        <v>9.9</v>
      </c>
      <c r="H1970" s="57" t="n">
        <f aca="false">G1970*(1-F1970)</f>
        <v>8.415</v>
      </c>
      <c r="I1970" s="1" t="n">
        <f aca="false">MONTH(A1970)</f>
        <v>11</v>
      </c>
      <c r="J1970" s="57" t="n">
        <f aca="false">D1970*INDEX(Справочник!$E$5:$E$16,MATCH(C1970,Справочник!$A$5:$A$16,0))</f>
        <v>4.2</v>
      </c>
      <c r="K1970" s="57" t="n">
        <f aca="false">D1970*INDEX(Справочник!$F$5:$F$16,MATCH(C1970,Справочник!$A$5:$A$16,0))</f>
        <v>0.9</v>
      </c>
    </row>
    <row r="1971" customFormat="false" ht="15" hidden="false" customHeight="false" outlineLevel="0" collapsed="false">
      <c r="A1971" s="53" t="n">
        <v>45980</v>
      </c>
      <c r="B1971" s="54" t="s">
        <v>1430</v>
      </c>
      <c r="C1971" s="54" t="s">
        <v>88</v>
      </c>
      <c r="D1971" s="54" t="n">
        <v>1</v>
      </c>
      <c r="E1971" s="55" t="n">
        <v>39</v>
      </c>
      <c r="F1971" s="56" t="n">
        <v>0.15</v>
      </c>
      <c r="G1971" s="57" t="n">
        <f aca="false">D1971*E1971</f>
        <v>39</v>
      </c>
      <c r="H1971" s="57" t="n">
        <f aca="false">G1971*(1-F1971)</f>
        <v>33.15</v>
      </c>
      <c r="I1971" s="1" t="n">
        <f aca="false">MONTH(A1971)</f>
        <v>11</v>
      </c>
      <c r="J1971" s="57" t="n">
        <f aca="false">D1971*INDEX(Справочник!$E$5:$E$16,MATCH(C1971,Справочник!$A$5:$A$16,0))</f>
        <v>24</v>
      </c>
      <c r="K1971" s="57" t="n">
        <f aca="false">D1971*INDEX(Справочник!$F$5:$F$16,MATCH(C1971,Справочник!$A$5:$A$16,0))</f>
        <v>4.2</v>
      </c>
    </row>
    <row r="1972" customFormat="false" ht="15" hidden="false" customHeight="false" outlineLevel="0" collapsed="false">
      <c r="A1972" s="53" t="n">
        <v>45980</v>
      </c>
      <c r="B1972" s="54" t="s">
        <v>1430</v>
      </c>
      <c r="C1972" s="54" t="s">
        <v>84</v>
      </c>
      <c r="D1972" s="54" t="n">
        <v>2</v>
      </c>
      <c r="E1972" s="55" t="n">
        <v>10.5</v>
      </c>
      <c r="F1972" s="56" t="n">
        <v>0.15</v>
      </c>
      <c r="G1972" s="57" t="n">
        <f aca="false">D1972*E1972</f>
        <v>21</v>
      </c>
      <c r="H1972" s="57" t="n">
        <f aca="false">G1972*(1-F1972)</f>
        <v>17.85</v>
      </c>
      <c r="I1972" s="1" t="n">
        <f aca="false">MONTH(A1972)</f>
        <v>11</v>
      </c>
      <c r="J1972" s="57" t="n">
        <f aca="false">D1972*INDEX(Справочник!$E$5:$E$16,MATCH(C1972,Справочник!$A$5:$A$16,0))</f>
        <v>9.4</v>
      </c>
      <c r="K1972" s="57" t="n">
        <f aca="false">D1972*INDEX(Справочник!$F$5:$F$16,MATCH(C1972,Справочник!$A$5:$A$16,0))</f>
        <v>1.8</v>
      </c>
    </row>
    <row r="1973" customFormat="false" ht="15" hidden="false" customHeight="false" outlineLevel="0" collapsed="false">
      <c r="A1973" s="53" t="n">
        <v>45981</v>
      </c>
      <c r="B1973" s="54" t="s">
        <v>1431</v>
      </c>
      <c r="C1973" s="54" t="s">
        <v>86</v>
      </c>
      <c r="D1973" s="54" t="n">
        <v>2</v>
      </c>
      <c r="E1973" s="55" t="n">
        <v>7.5</v>
      </c>
      <c r="F1973" s="56" t="n">
        <v>0.1</v>
      </c>
      <c r="G1973" s="57" t="n">
        <f aca="false">D1973*E1973</f>
        <v>15</v>
      </c>
      <c r="H1973" s="57" t="n">
        <f aca="false">G1973*(1-F1973)</f>
        <v>13.5</v>
      </c>
      <c r="I1973" s="1" t="n">
        <f aca="false">MONTH(A1973)</f>
        <v>11</v>
      </c>
      <c r="J1973" s="57" t="n">
        <f aca="false">D1973*INDEX(Справочник!$E$5:$E$16,MATCH(C1973,Справочник!$A$5:$A$16,0))</f>
        <v>5.2</v>
      </c>
      <c r="K1973" s="57" t="n">
        <f aca="false">D1973*INDEX(Справочник!$F$5:$F$16,MATCH(C1973,Справочник!$A$5:$A$16,0))</f>
        <v>1.4</v>
      </c>
    </row>
    <row r="1974" customFormat="false" ht="15" hidden="false" customHeight="false" outlineLevel="0" collapsed="false">
      <c r="A1974" s="53" t="n">
        <v>45981</v>
      </c>
      <c r="B1974" s="54" t="s">
        <v>1431</v>
      </c>
      <c r="C1974" s="54" t="s">
        <v>80</v>
      </c>
      <c r="D1974" s="54" t="n">
        <v>1</v>
      </c>
      <c r="E1974" s="55" t="n">
        <v>9.9</v>
      </c>
      <c r="F1974" s="56" t="n">
        <v>0.15</v>
      </c>
      <c r="G1974" s="57" t="n">
        <f aca="false">D1974*E1974</f>
        <v>9.9</v>
      </c>
      <c r="H1974" s="57" t="n">
        <f aca="false">G1974*(1-F1974)</f>
        <v>8.415</v>
      </c>
      <c r="I1974" s="1" t="n">
        <f aca="false">MONTH(A1974)</f>
        <v>11</v>
      </c>
      <c r="J1974" s="57" t="n">
        <f aca="false">D1974*INDEX(Справочник!$E$5:$E$16,MATCH(C1974,Справочник!$A$5:$A$16,0))</f>
        <v>4.2</v>
      </c>
      <c r="K1974" s="57" t="n">
        <f aca="false">D1974*INDEX(Справочник!$F$5:$F$16,MATCH(C1974,Справочник!$A$5:$A$16,0))</f>
        <v>0.9</v>
      </c>
    </row>
    <row r="1975" customFormat="false" ht="15" hidden="false" customHeight="false" outlineLevel="0" collapsed="false">
      <c r="A1975" s="53" t="n">
        <v>45981</v>
      </c>
      <c r="B1975" s="54" t="s">
        <v>1432</v>
      </c>
      <c r="C1975" s="54" t="s">
        <v>83</v>
      </c>
      <c r="D1975" s="54" t="n">
        <v>2</v>
      </c>
      <c r="E1975" s="55" t="n">
        <v>11.5</v>
      </c>
      <c r="F1975" s="56" t="n">
        <v>0.15</v>
      </c>
      <c r="G1975" s="57" t="n">
        <f aca="false">D1975*E1975</f>
        <v>23</v>
      </c>
      <c r="H1975" s="57" t="n">
        <f aca="false">G1975*(1-F1975)</f>
        <v>19.55</v>
      </c>
      <c r="I1975" s="1" t="n">
        <f aca="false">MONTH(A1975)</f>
        <v>11</v>
      </c>
      <c r="J1975" s="57" t="n">
        <f aca="false">D1975*INDEX(Справочник!$E$5:$E$16,MATCH(C1975,Справочник!$A$5:$A$16,0))</f>
        <v>10.2</v>
      </c>
      <c r="K1975" s="57" t="n">
        <f aca="false">D1975*INDEX(Справочник!$F$5:$F$16,MATCH(C1975,Справочник!$A$5:$A$16,0))</f>
        <v>1.8</v>
      </c>
    </row>
    <row r="1976" customFormat="false" ht="15" hidden="false" customHeight="false" outlineLevel="0" collapsed="false">
      <c r="A1976" s="53" t="n">
        <v>45981</v>
      </c>
      <c r="B1976" s="54" t="s">
        <v>1433</v>
      </c>
      <c r="C1976" s="54" t="s">
        <v>88</v>
      </c>
      <c r="D1976" s="54" t="n">
        <v>1</v>
      </c>
      <c r="E1976" s="55" t="n">
        <v>39</v>
      </c>
      <c r="F1976" s="56" t="n">
        <v>0.15</v>
      </c>
      <c r="G1976" s="57" t="n">
        <f aca="false">D1976*E1976</f>
        <v>39</v>
      </c>
      <c r="H1976" s="57" t="n">
        <f aca="false">G1976*(1-F1976)</f>
        <v>33.15</v>
      </c>
      <c r="I1976" s="1" t="n">
        <f aca="false">MONTH(A1976)</f>
        <v>11</v>
      </c>
      <c r="J1976" s="57" t="n">
        <f aca="false">D1976*INDEX(Справочник!$E$5:$E$16,MATCH(C1976,Справочник!$A$5:$A$16,0))</f>
        <v>24</v>
      </c>
      <c r="K1976" s="57" t="n">
        <f aca="false">D1976*INDEX(Справочник!$F$5:$F$16,MATCH(C1976,Справочник!$A$5:$A$16,0))</f>
        <v>4.2</v>
      </c>
    </row>
    <row r="1977" customFormat="false" ht="15" hidden="false" customHeight="false" outlineLevel="0" collapsed="false">
      <c r="A1977" s="53" t="n">
        <v>45981</v>
      </c>
      <c r="B1977" s="54" t="s">
        <v>1434</v>
      </c>
      <c r="C1977" s="54" t="s">
        <v>85</v>
      </c>
      <c r="D1977" s="54" t="n">
        <v>1</v>
      </c>
      <c r="E1977" s="55" t="n">
        <v>6.9</v>
      </c>
      <c r="F1977" s="56" t="n">
        <v>0.15</v>
      </c>
      <c r="G1977" s="57" t="n">
        <f aca="false">D1977*E1977</f>
        <v>6.9</v>
      </c>
      <c r="H1977" s="57" t="n">
        <f aca="false">G1977*(1-F1977)</f>
        <v>5.865</v>
      </c>
      <c r="I1977" s="1" t="n">
        <f aca="false">MONTH(A1977)</f>
        <v>11</v>
      </c>
      <c r="J1977" s="57" t="n">
        <f aca="false">D1977*INDEX(Справочник!$E$5:$E$16,MATCH(C1977,Справочник!$A$5:$A$16,0))</f>
        <v>2.3</v>
      </c>
      <c r="K1977" s="57" t="n">
        <f aca="false">D1977*INDEX(Справочник!$F$5:$F$16,MATCH(C1977,Справочник!$A$5:$A$16,0))</f>
        <v>0.7</v>
      </c>
    </row>
    <row r="1978" customFormat="false" ht="15" hidden="false" customHeight="false" outlineLevel="0" collapsed="false">
      <c r="A1978" s="53" t="n">
        <v>45982</v>
      </c>
      <c r="B1978" s="54" t="s">
        <v>1435</v>
      </c>
      <c r="C1978" s="54" t="s">
        <v>90</v>
      </c>
      <c r="D1978" s="54" t="n">
        <v>1</v>
      </c>
      <c r="E1978" s="55" t="n">
        <v>4.5</v>
      </c>
      <c r="F1978" s="56" t="n">
        <v>0</v>
      </c>
      <c r="G1978" s="57" t="n">
        <f aca="false">D1978*E1978</f>
        <v>4.5</v>
      </c>
      <c r="H1978" s="57" t="n">
        <f aca="false">G1978*(1-F1978)</f>
        <v>4.5</v>
      </c>
      <c r="I1978" s="1" t="n">
        <f aca="false">MONTH(A1978)</f>
        <v>11</v>
      </c>
      <c r="J1978" s="57" t="n">
        <f aca="false">D1978*INDEX(Справочник!$E$5:$E$16,MATCH(C1978,Справочник!$A$5:$A$16,0))</f>
        <v>1.6</v>
      </c>
      <c r="K1978" s="57" t="n">
        <f aca="false">D1978*INDEX(Справочник!$F$5:$F$16,MATCH(C1978,Справочник!$A$5:$A$16,0))</f>
        <v>2.9</v>
      </c>
    </row>
    <row r="1979" customFormat="false" ht="15" hidden="false" customHeight="false" outlineLevel="0" collapsed="false">
      <c r="A1979" s="53" t="n">
        <v>45982</v>
      </c>
      <c r="B1979" s="54" t="s">
        <v>1436</v>
      </c>
      <c r="C1979" s="54" t="s">
        <v>81</v>
      </c>
      <c r="D1979" s="54" t="n">
        <v>1</v>
      </c>
      <c r="E1979" s="55" t="n">
        <v>29.9</v>
      </c>
      <c r="F1979" s="56" t="n">
        <v>0.15</v>
      </c>
      <c r="G1979" s="57" t="n">
        <f aca="false">D1979*E1979</f>
        <v>29.9</v>
      </c>
      <c r="H1979" s="57" t="n">
        <f aca="false">G1979*(1-F1979)</f>
        <v>25.415</v>
      </c>
      <c r="I1979" s="1" t="n">
        <f aca="false">MONTH(A1979)</f>
        <v>11</v>
      </c>
      <c r="J1979" s="57" t="n">
        <f aca="false">D1979*INDEX(Справочник!$E$5:$E$16,MATCH(C1979,Справочник!$A$5:$A$16,0))</f>
        <v>14.8</v>
      </c>
      <c r="K1979" s="57" t="n">
        <f aca="false">D1979*INDEX(Справочник!$F$5:$F$16,MATCH(C1979,Справочник!$A$5:$A$16,0))</f>
        <v>2.4</v>
      </c>
    </row>
    <row r="1980" customFormat="false" ht="15" hidden="false" customHeight="false" outlineLevel="0" collapsed="false">
      <c r="A1980" s="53" t="n">
        <v>45982</v>
      </c>
      <c r="B1980" s="54" t="s">
        <v>1436</v>
      </c>
      <c r="C1980" s="54" t="s">
        <v>87</v>
      </c>
      <c r="D1980" s="54" t="n">
        <v>1</v>
      </c>
      <c r="E1980" s="55" t="n">
        <v>5.9</v>
      </c>
      <c r="F1980" s="56" t="n">
        <v>0.1</v>
      </c>
      <c r="G1980" s="57" t="n">
        <f aca="false">D1980*E1980</f>
        <v>5.9</v>
      </c>
      <c r="H1980" s="57" t="n">
        <f aca="false">G1980*(1-F1980)</f>
        <v>5.31</v>
      </c>
      <c r="I1980" s="1" t="n">
        <f aca="false">MONTH(A1980)</f>
        <v>11</v>
      </c>
      <c r="J1980" s="57" t="n">
        <f aca="false">D1980*INDEX(Справочник!$E$5:$E$16,MATCH(C1980,Справочник!$A$5:$A$16,0))</f>
        <v>1.9</v>
      </c>
      <c r="K1980" s="57" t="n">
        <f aca="false">D1980*INDEX(Справочник!$F$5:$F$16,MATCH(C1980,Справочник!$A$5:$A$16,0))</f>
        <v>0.7</v>
      </c>
    </row>
    <row r="1981" customFormat="false" ht="15" hidden="false" customHeight="false" outlineLevel="0" collapsed="false">
      <c r="A1981" s="53" t="n">
        <v>45982</v>
      </c>
      <c r="B1981" s="54" t="s">
        <v>1437</v>
      </c>
      <c r="C1981" s="54" t="s">
        <v>85</v>
      </c>
      <c r="D1981" s="54" t="n">
        <v>3</v>
      </c>
      <c r="E1981" s="55" t="n">
        <v>6.9</v>
      </c>
      <c r="F1981" s="56" t="n">
        <v>0.15</v>
      </c>
      <c r="G1981" s="57" t="n">
        <f aca="false">D1981*E1981</f>
        <v>20.7</v>
      </c>
      <c r="H1981" s="57" t="n">
        <f aca="false">G1981*(1-F1981)</f>
        <v>17.595</v>
      </c>
      <c r="I1981" s="1" t="n">
        <f aca="false">MONTH(A1981)</f>
        <v>11</v>
      </c>
      <c r="J1981" s="57" t="n">
        <f aca="false">D1981*INDEX(Справочник!$E$5:$E$16,MATCH(C1981,Справочник!$A$5:$A$16,0))</f>
        <v>6.9</v>
      </c>
      <c r="K1981" s="57" t="n">
        <f aca="false">D1981*INDEX(Справочник!$F$5:$F$16,MATCH(C1981,Справочник!$A$5:$A$16,0))</f>
        <v>2.1</v>
      </c>
    </row>
    <row r="1982" customFormat="false" ht="15" hidden="false" customHeight="false" outlineLevel="0" collapsed="false">
      <c r="A1982" s="53" t="n">
        <v>45982</v>
      </c>
      <c r="B1982" s="54" t="s">
        <v>1438</v>
      </c>
      <c r="C1982" s="54" t="s">
        <v>82</v>
      </c>
      <c r="D1982" s="54" t="n">
        <v>2</v>
      </c>
      <c r="E1982" s="55" t="n">
        <v>32</v>
      </c>
      <c r="F1982" s="56" t="n">
        <v>0.1</v>
      </c>
      <c r="G1982" s="57" t="n">
        <f aca="false">D1982*E1982</f>
        <v>64</v>
      </c>
      <c r="H1982" s="57" t="n">
        <f aca="false">G1982*(1-F1982)</f>
        <v>57.6</v>
      </c>
      <c r="I1982" s="1" t="n">
        <f aca="false">MONTH(A1982)</f>
        <v>11</v>
      </c>
      <c r="J1982" s="57" t="n">
        <f aca="false">D1982*INDEX(Справочник!$E$5:$E$16,MATCH(C1982,Справочник!$A$5:$A$16,0))</f>
        <v>33</v>
      </c>
      <c r="K1982" s="57" t="n">
        <f aca="false">D1982*INDEX(Справочник!$F$5:$F$16,MATCH(C1982,Справочник!$A$5:$A$16,0))</f>
        <v>4.8</v>
      </c>
    </row>
    <row r="1983" customFormat="false" ht="15" hidden="false" customHeight="false" outlineLevel="0" collapsed="false">
      <c r="A1983" s="53" t="n">
        <v>45982</v>
      </c>
      <c r="B1983" s="54" t="s">
        <v>1438</v>
      </c>
      <c r="C1983" s="54" t="s">
        <v>83</v>
      </c>
      <c r="D1983" s="54" t="n">
        <v>1</v>
      </c>
      <c r="E1983" s="55" t="n">
        <v>11.5</v>
      </c>
      <c r="F1983" s="56" t="n">
        <v>0</v>
      </c>
      <c r="G1983" s="57" t="n">
        <f aca="false">D1983*E1983</f>
        <v>11.5</v>
      </c>
      <c r="H1983" s="57" t="n">
        <f aca="false">G1983*(1-F1983)</f>
        <v>11.5</v>
      </c>
      <c r="I1983" s="1" t="n">
        <f aca="false">MONTH(A1983)</f>
        <v>11</v>
      </c>
      <c r="J1983" s="57" t="n">
        <f aca="false">D1983*INDEX(Справочник!$E$5:$E$16,MATCH(C1983,Справочник!$A$5:$A$16,0))</f>
        <v>5.1</v>
      </c>
      <c r="K1983" s="57" t="n">
        <f aca="false">D1983*INDEX(Справочник!$F$5:$F$16,MATCH(C1983,Справочник!$A$5:$A$16,0))</f>
        <v>0.9</v>
      </c>
    </row>
    <row r="1984" customFormat="false" ht="15" hidden="false" customHeight="false" outlineLevel="0" collapsed="false">
      <c r="A1984" s="53" t="n">
        <v>45982</v>
      </c>
      <c r="B1984" s="54" t="s">
        <v>1439</v>
      </c>
      <c r="C1984" s="54" t="s">
        <v>82</v>
      </c>
      <c r="D1984" s="54" t="n">
        <v>2</v>
      </c>
      <c r="E1984" s="55" t="n">
        <v>32</v>
      </c>
      <c r="F1984" s="56" t="n">
        <v>0.1</v>
      </c>
      <c r="G1984" s="57" t="n">
        <f aca="false">D1984*E1984</f>
        <v>64</v>
      </c>
      <c r="H1984" s="57" t="n">
        <f aca="false">G1984*(1-F1984)</f>
        <v>57.6</v>
      </c>
      <c r="I1984" s="1" t="n">
        <f aca="false">MONTH(A1984)</f>
        <v>11</v>
      </c>
      <c r="J1984" s="57" t="n">
        <f aca="false">D1984*INDEX(Справочник!$E$5:$E$16,MATCH(C1984,Справочник!$A$5:$A$16,0))</f>
        <v>33</v>
      </c>
      <c r="K1984" s="57" t="n">
        <f aca="false">D1984*INDEX(Справочник!$F$5:$F$16,MATCH(C1984,Справочник!$A$5:$A$16,0))</f>
        <v>4.8</v>
      </c>
    </row>
    <row r="1985" customFormat="false" ht="15" hidden="false" customHeight="false" outlineLevel="0" collapsed="false">
      <c r="A1985" s="53" t="n">
        <v>45982</v>
      </c>
      <c r="B1985" s="54" t="s">
        <v>1440</v>
      </c>
      <c r="C1985" s="54" t="s">
        <v>87</v>
      </c>
      <c r="D1985" s="54" t="n">
        <v>1</v>
      </c>
      <c r="E1985" s="55" t="n">
        <v>5.9</v>
      </c>
      <c r="F1985" s="56" t="n">
        <v>0.15</v>
      </c>
      <c r="G1985" s="57" t="n">
        <f aca="false">D1985*E1985</f>
        <v>5.9</v>
      </c>
      <c r="H1985" s="57" t="n">
        <f aca="false">G1985*(1-F1985)</f>
        <v>5.015</v>
      </c>
      <c r="I1985" s="1" t="n">
        <f aca="false">MONTH(A1985)</f>
        <v>11</v>
      </c>
      <c r="J1985" s="57" t="n">
        <f aca="false">D1985*INDEX(Справочник!$E$5:$E$16,MATCH(C1985,Справочник!$A$5:$A$16,0))</f>
        <v>1.9</v>
      </c>
      <c r="K1985" s="57" t="n">
        <f aca="false">D1985*INDEX(Справочник!$F$5:$F$16,MATCH(C1985,Справочник!$A$5:$A$16,0))</f>
        <v>0.7</v>
      </c>
    </row>
    <row r="1986" customFormat="false" ht="15" hidden="false" customHeight="false" outlineLevel="0" collapsed="false">
      <c r="A1986" s="53" t="n">
        <v>45982</v>
      </c>
      <c r="B1986" s="54" t="s">
        <v>1441</v>
      </c>
      <c r="C1986" s="54" t="s">
        <v>81</v>
      </c>
      <c r="D1986" s="54" t="n">
        <v>1</v>
      </c>
      <c r="E1986" s="55" t="n">
        <v>29.9</v>
      </c>
      <c r="F1986" s="56" t="n">
        <v>0.1</v>
      </c>
      <c r="G1986" s="57" t="n">
        <f aca="false">D1986*E1986</f>
        <v>29.9</v>
      </c>
      <c r="H1986" s="57" t="n">
        <f aca="false">G1986*(1-F1986)</f>
        <v>26.91</v>
      </c>
      <c r="I1986" s="1" t="n">
        <f aca="false">MONTH(A1986)</f>
        <v>11</v>
      </c>
      <c r="J1986" s="57" t="n">
        <f aca="false">D1986*INDEX(Справочник!$E$5:$E$16,MATCH(C1986,Справочник!$A$5:$A$16,0))</f>
        <v>14.8</v>
      </c>
      <c r="K1986" s="57" t="n">
        <f aca="false">D1986*INDEX(Справочник!$F$5:$F$16,MATCH(C1986,Справочник!$A$5:$A$16,0))</f>
        <v>2.4</v>
      </c>
    </row>
    <row r="1987" customFormat="false" ht="15" hidden="false" customHeight="false" outlineLevel="0" collapsed="false">
      <c r="A1987" s="53" t="n">
        <v>45983</v>
      </c>
      <c r="B1987" s="54" t="s">
        <v>1442</v>
      </c>
      <c r="C1987" s="54" t="s">
        <v>83</v>
      </c>
      <c r="D1987" s="54" t="n">
        <v>2</v>
      </c>
      <c r="E1987" s="55" t="n">
        <v>11.5</v>
      </c>
      <c r="F1987" s="56" t="n">
        <v>0.1</v>
      </c>
      <c r="G1987" s="57" t="n">
        <f aca="false">D1987*E1987</f>
        <v>23</v>
      </c>
      <c r="H1987" s="57" t="n">
        <f aca="false">G1987*(1-F1987)</f>
        <v>20.7</v>
      </c>
      <c r="I1987" s="1" t="n">
        <f aca="false">MONTH(A1987)</f>
        <v>11</v>
      </c>
      <c r="J1987" s="57" t="n">
        <f aca="false">D1987*INDEX(Справочник!$E$5:$E$16,MATCH(C1987,Справочник!$A$5:$A$16,0))</f>
        <v>10.2</v>
      </c>
      <c r="K1987" s="57" t="n">
        <f aca="false">D1987*INDEX(Справочник!$F$5:$F$16,MATCH(C1987,Справочник!$A$5:$A$16,0))</f>
        <v>1.8</v>
      </c>
    </row>
    <row r="1988" customFormat="false" ht="15" hidden="false" customHeight="false" outlineLevel="0" collapsed="false">
      <c r="A1988" s="53" t="n">
        <v>45983</v>
      </c>
      <c r="B1988" s="54" t="s">
        <v>1442</v>
      </c>
      <c r="C1988" s="54" t="s">
        <v>85</v>
      </c>
      <c r="D1988" s="54" t="n">
        <v>2</v>
      </c>
      <c r="E1988" s="55" t="n">
        <v>6.9</v>
      </c>
      <c r="F1988" s="56" t="n">
        <v>0.1</v>
      </c>
      <c r="G1988" s="57" t="n">
        <f aca="false">D1988*E1988</f>
        <v>13.8</v>
      </c>
      <c r="H1988" s="57" t="n">
        <f aca="false">G1988*(1-F1988)</f>
        <v>12.42</v>
      </c>
      <c r="I1988" s="1" t="n">
        <f aca="false">MONTH(A1988)</f>
        <v>11</v>
      </c>
      <c r="J1988" s="57" t="n">
        <f aca="false">D1988*INDEX(Справочник!$E$5:$E$16,MATCH(C1988,Справочник!$A$5:$A$16,0))</f>
        <v>4.6</v>
      </c>
      <c r="K1988" s="57" t="n">
        <f aca="false">D1988*INDEX(Справочник!$F$5:$F$16,MATCH(C1988,Справочник!$A$5:$A$16,0))</f>
        <v>1.4</v>
      </c>
    </row>
    <row r="1989" customFormat="false" ht="15" hidden="false" customHeight="false" outlineLevel="0" collapsed="false">
      <c r="A1989" s="53" t="n">
        <v>45983</v>
      </c>
      <c r="B1989" s="54" t="s">
        <v>1443</v>
      </c>
      <c r="C1989" s="54" t="s">
        <v>86</v>
      </c>
      <c r="D1989" s="54" t="n">
        <v>1</v>
      </c>
      <c r="E1989" s="55" t="n">
        <v>7.5</v>
      </c>
      <c r="F1989" s="56" t="n">
        <v>0.1</v>
      </c>
      <c r="G1989" s="57" t="n">
        <f aca="false">D1989*E1989</f>
        <v>7.5</v>
      </c>
      <c r="H1989" s="57" t="n">
        <f aca="false">G1989*(1-F1989)</f>
        <v>6.75</v>
      </c>
      <c r="I1989" s="1" t="n">
        <f aca="false">MONTH(A1989)</f>
        <v>11</v>
      </c>
      <c r="J1989" s="57" t="n">
        <f aca="false">D1989*INDEX(Справочник!$E$5:$E$16,MATCH(C1989,Справочник!$A$5:$A$16,0))</f>
        <v>2.6</v>
      </c>
      <c r="K1989" s="57" t="n">
        <f aca="false">D1989*INDEX(Справочник!$F$5:$F$16,MATCH(C1989,Справочник!$A$5:$A$16,0))</f>
        <v>0.7</v>
      </c>
    </row>
    <row r="1990" customFormat="false" ht="15" hidden="false" customHeight="false" outlineLevel="0" collapsed="false">
      <c r="A1990" s="53" t="n">
        <v>45983</v>
      </c>
      <c r="B1990" s="54" t="s">
        <v>1443</v>
      </c>
      <c r="C1990" s="54" t="s">
        <v>80</v>
      </c>
      <c r="D1990" s="54" t="n">
        <v>1</v>
      </c>
      <c r="E1990" s="55" t="n">
        <v>9.9</v>
      </c>
      <c r="F1990" s="56" t="n">
        <v>0.1</v>
      </c>
      <c r="G1990" s="57" t="n">
        <f aca="false">D1990*E1990</f>
        <v>9.9</v>
      </c>
      <c r="H1990" s="57" t="n">
        <f aca="false">G1990*(1-F1990)</f>
        <v>8.91</v>
      </c>
      <c r="I1990" s="1" t="n">
        <f aca="false">MONTH(A1990)</f>
        <v>11</v>
      </c>
      <c r="J1990" s="57" t="n">
        <f aca="false">D1990*INDEX(Справочник!$E$5:$E$16,MATCH(C1990,Справочник!$A$5:$A$16,0))</f>
        <v>4.2</v>
      </c>
      <c r="K1990" s="57" t="n">
        <f aca="false">D1990*INDEX(Справочник!$F$5:$F$16,MATCH(C1990,Справочник!$A$5:$A$16,0))</f>
        <v>0.9</v>
      </c>
    </row>
    <row r="1991" customFormat="false" ht="15" hidden="false" customHeight="false" outlineLevel="0" collapsed="false">
      <c r="A1991" s="53" t="n">
        <v>45983</v>
      </c>
      <c r="B1991" s="54" t="s">
        <v>1444</v>
      </c>
      <c r="C1991" s="54" t="s">
        <v>90</v>
      </c>
      <c r="D1991" s="54" t="n">
        <v>1</v>
      </c>
      <c r="E1991" s="55" t="n">
        <v>4.5</v>
      </c>
      <c r="F1991" s="56" t="n">
        <v>0</v>
      </c>
      <c r="G1991" s="57" t="n">
        <f aca="false">D1991*E1991</f>
        <v>4.5</v>
      </c>
      <c r="H1991" s="57" t="n">
        <f aca="false">G1991*(1-F1991)</f>
        <v>4.5</v>
      </c>
      <c r="I1991" s="1" t="n">
        <f aca="false">MONTH(A1991)</f>
        <v>11</v>
      </c>
      <c r="J1991" s="57" t="n">
        <f aca="false">D1991*INDEX(Справочник!$E$5:$E$16,MATCH(C1991,Справочник!$A$5:$A$16,0))</f>
        <v>1.6</v>
      </c>
      <c r="K1991" s="57" t="n">
        <f aca="false">D1991*INDEX(Справочник!$F$5:$F$16,MATCH(C1991,Справочник!$A$5:$A$16,0))</f>
        <v>2.9</v>
      </c>
    </row>
    <row r="1992" customFormat="false" ht="15" hidden="false" customHeight="false" outlineLevel="0" collapsed="false">
      <c r="A1992" s="53" t="n">
        <v>45983</v>
      </c>
      <c r="B1992" s="54" t="s">
        <v>1445</v>
      </c>
      <c r="C1992" s="54" t="s">
        <v>91</v>
      </c>
      <c r="D1992" s="54" t="n">
        <v>1</v>
      </c>
      <c r="E1992" s="55" t="n">
        <v>28</v>
      </c>
      <c r="F1992" s="56" t="n">
        <v>0.2</v>
      </c>
      <c r="G1992" s="57" t="n">
        <f aca="false">D1992*E1992</f>
        <v>28</v>
      </c>
      <c r="H1992" s="57" t="n">
        <f aca="false">G1992*(1-F1992)</f>
        <v>22.4</v>
      </c>
      <c r="I1992" s="1" t="n">
        <f aca="false">MONTH(A1992)</f>
        <v>11</v>
      </c>
      <c r="J1992" s="57" t="n">
        <f aca="false">D1992*INDEX(Справочник!$E$5:$E$16,MATCH(C1992,Справочник!$A$5:$A$16,0))</f>
        <v>17.4</v>
      </c>
      <c r="K1992" s="57" t="n">
        <f aca="false">D1992*INDEX(Справочник!$F$5:$F$16,MATCH(C1992,Справочник!$A$5:$A$16,0))</f>
        <v>7.9</v>
      </c>
    </row>
    <row r="1993" customFormat="false" ht="15" hidden="false" customHeight="false" outlineLevel="0" collapsed="false">
      <c r="A1993" s="53" t="n">
        <v>45983</v>
      </c>
      <c r="B1993" s="54" t="s">
        <v>1446</v>
      </c>
      <c r="C1993" s="54" t="s">
        <v>83</v>
      </c>
      <c r="D1993" s="54" t="n">
        <v>1</v>
      </c>
      <c r="E1993" s="55" t="n">
        <v>11.5</v>
      </c>
      <c r="F1993" s="56" t="n">
        <v>0</v>
      </c>
      <c r="G1993" s="57" t="n">
        <f aca="false">D1993*E1993</f>
        <v>11.5</v>
      </c>
      <c r="H1993" s="57" t="n">
        <f aca="false">G1993*(1-F1993)</f>
        <v>11.5</v>
      </c>
      <c r="I1993" s="1" t="n">
        <f aca="false">MONTH(A1993)</f>
        <v>11</v>
      </c>
      <c r="J1993" s="57" t="n">
        <f aca="false">D1993*INDEX(Справочник!$E$5:$E$16,MATCH(C1993,Справочник!$A$5:$A$16,0))</f>
        <v>5.1</v>
      </c>
      <c r="K1993" s="57" t="n">
        <f aca="false">D1993*INDEX(Справочник!$F$5:$F$16,MATCH(C1993,Справочник!$A$5:$A$16,0))</f>
        <v>0.9</v>
      </c>
    </row>
    <row r="1994" customFormat="false" ht="15" hidden="false" customHeight="false" outlineLevel="0" collapsed="false">
      <c r="A1994" s="53" t="n">
        <v>45983</v>
      </c>
      <c r="B1994" s="54" t="s">
        <v>1447</v>
      </c>
      <c r="C1994" s="54" t="s">
        <v>86</v>
      </c>
      <c r="D1994" s="54" t="n">
        <v>3</v>
      </c>
      <c r="E1994" s="55" t="n">
        <v>7.5</v>
      </c>
      <c r="F1994" s="56" t="n">
        <v>0.1</v>
      </c>
      <c r="G1994" s="57" t="n">
        <f aca="false">D1994*E1994</f>
        <v>22.5</v>
      </c>
      <c r="H1994" s="57" t="n">
        <f aca="false">G1994*(1-F1994)</f>
        <v>20.25</v>
      </c>
      <c r="I1994" s="1" t="n">
        <f aca="false">MONTH(A1994)</f>
        <v>11</v>
      </c>
      <c r="J1994" s="57" t="n">
        <f aca="false">D1994*INDEX(Справочник!$E$5:$E$16,MATCH(C1994,Справочник!$A$5:$A$16,0))</f>
        <v>7.8</v>
      </c>
      <c r="K1994" s="57" t="n">
        <f aca="false">D1994*INDEX(Справочник!$F$5:$F$16,MATCH(C1994,Справочник!$A$5:$A$16,0))</f>
        <v>2.1</v>
      </c>
    </row>
    <row r="1995" customFormat="false" ht="15" hidden="false" customHeight="false" outlineLevel="0" collapsed="false">
      <c r="A1995" s="53" t="n">
        <v>45983</v>
      </c>
      <c r="B1995" s="54" t="s">
        <v>1447</v>
      </c>
      <c r="C1995" s="54" t="s">
        <v>80</v>
      </c>
      <c r="D1995" s="54" t="n">
        <v>1</v>
      </c>
      <c r="E1995" s="55" t="n">
        <v>9.9</v>
      </c>
      <c r="F1995" s="56" t="n">
        <v>0.1</v>
      </c>
      <c r="G1995" s="57" t="n">
        <f aca="false">D1995*E1995</f>
        <v>9.9</v>
      </c>
      <c r="H1995" s="57" t="n">
        <f aca="false">G1995*(1-F1995)</f>
        <v>8.91</v>
      </c>
      <c r="I1995" s="1" t="n">
        <f aca="false">MONTH(A1995)</f>
        <v>11</v>
      </c>
      <c r="J1995" s="57" t="n">
        <f aca="false">D1995*INDEX(Справочник!$E$5:$E$16,MATCH(C1995,Справочник!$A$5:$A$16,0))</f>
        <v>4.2</v>
      </c>
      <c r="K1995" s="57" t="n">
        <f aca="false">D1995*INDEX(Справочник!$F$5:$F$16,MATCH(C1995,Справочник!$A$5:$A$16,0))</f>
        <v>0.9</v>
      </c>
    </row>
    <row r="1996" customFormat="false" ht="15" hidden="false" customHeight="false" outlineLevel="0" collapsed="false">
      <c r="A1996" s="53" t="n">
        <v>45984</v>
      </c>
      <c r="B1996" s="54" t="s">
        <v>1448</v>
      </c>
      <c r="C1996" s="54" t="s">
        <v>85</v>
      </c>
      <c r="D1996" s="54" t="n">
        <v>1</v>
      </c>
      <c r="E1996" s="55" t="n">
        <v>6.9</v>
      </c>
      <c r="F1996" s="56" t="n">
        <v>0</v>
      </c>
      <c r="G1996" s="57" t="n">
        <f aca="false">D1996*E1996</f>
        <v>6.9</v>
      </c>
      <c r="H1996" s="57" t="n">
        <f aca="false">G1996*(1-F1996)</f>
        <v>6.9</v>
      </c>
      <c r="I1996" s="1" t="n">
        <f aca="false">MONTH(A1996)</f>
        <v>11</v>
      </c>
      <c r="J1996" s="57" t="n">
        <f aca="false">D1996*INDEX(Справочник!$E$5:$E$16,MATCH(C1996,Справочник!$A$5:$A$16,0))</f>
        <v>2.3</v>
      </c>
      <c r="K1996" s="57" t="n">
        <f aca="false">D1996*INDEX(Справочник!$F$5:$F$16,MATCH(C1996,Справочник!$A$5:$A$16,0))</f>
        <v>0.7</v>
      </c>
    </row>
    <row r="1997" customFormat="false" ht="15" hidden="false" customHeight="false" outlineLevel="0" collapsed="false">
      <c r="A1997" s="53" t="n">
        <v>45984</v>
      </c>
      <c r="B1997" s="54" t="s">
        <v>1449</v>
      </c>
      <c r="C1997" s="54" t="s">
        <v>80</v>
      </c>
      <c r="D1997" s="54" t="n">
        <v>1</v>
      </c>
      <c r="E1997" s="55" t="n">
        <v>9.9</v>
      </c>
      <c r="F1997" s="56" t="n">
        <v>0.15</v>
      </c>
      <c r="G1997" s="57" t="n">
        <f aca="false">D1997*E1997</f>
        <v>9.9</v>
      </c>
      <c r="H1997" s="57" t="n">
        <f aca="false">G1997*(1-F1997)</f>
        <v>8.415</v>
      </c>
      <c r="I1997" s="1" t="n">
        <f aca="false">MONTH(A1997)</f>
        <v>11</v>
      </c>
      <c r="J1997" s="57" t="n">
        <f aca="false">D1997*INDEX(Справочник!$E$5:$E$16,MATCH(C1997,Справочник!$A$5:$A$16,0))</f>
        <v>4.2</v>
      </c>
      <c r="K1997" s="57" t="n">
        <f aca="false">D1997*INDEX(Справочник!$F$5:$F$16,MATCH(C1997,Справочник!$A$5:$A$16,0))</f>
        <v>0.9</v>
      </c>
    </row>
    <row r="1998" customFormat="false" ht="15" hidden="false" customHeight="false" outlineLevel="0" collapsed="false">
      <c r="A1998" s="53" t="n">
        <v>45985</v>
      </c>
      <c r="B1998" s="54" t="s">
        <v>1450</v>
      </c>
      <c r="C1998" s="54" t="s">
        <v>80</v>
      </c>
      <c r="D1998" s="54" t="n">
        <v>2</v>
      </c>
      <c r="E1998" s="55" t="n">
        <v>9.9</v>
      </c>
      <c r="F1998" s="56" t="n">
        <v>0.1</v>
      </c>
      <c r="G1998" s="57" t="n">
        <f aca="false">D1998*E1998</f>
        <v>19.8</v>
      </c>
      <c r="H1998" s="57" t="n">
        <f aca="false">G1998*(1-F1998)</f>
        <v>17.82</v>
      </c>
      <c r="I1998" s="1" t="n">
        <f aca="false">MONTH(A1998)</f>
        <v>11</v>
      </c>
      <c r="J1998" s="57" t="n">
        <f aca="false">D1998*INDEX(Справочник!$E$5:$E$16,MATCH(C1998,Справочник!$A$5:$A$16,0))</f>
        <v>8.4</v>
      </c>
      <c r="K1998" s="57" t="n">
        <f aca="false">D1998*INDEX(Справочник!$F$5:$F$16,MATCH(C1998,Справочник!$A$5:$A$16,0))</f>
        <v>1.8</v>
      </c>
    </row>
    <row r="1999" customFormat="false" ht="15" hidden="false" customHeight="false" outlineLevel="0" collapsed="false">
      <c r="A1999" s="53" t="n">
        <v>45985</v>
      </c>
      <c r="B1999" s="54" t="s">
        <v>1451</v>
      </c>
      <c r="C1999" s="54" t="s">
        <v>83</v>
      </c>
      <c r="D1999" s="54" t="n">
        <v>1</v>
      </c>
      <c r="E1999" s="55" t="n">
        <v>11.5</v>
      </c>
      <c r="F1999" s="56" t="n">
        <v>0</v>
      </c>
      <c r="G1999" s="57" t="n">
        <f aca="false">D1999*E1999</f>
        <v>11.5</v>
      </c>
      <c r="H1999" s="57" t="n">
        <f aca="false">G1999*(1-F1999)</f>
        <v>11.5</v>
      </c>
      <c r="I1999" s="1" t="n">
        <f aca="false">MONTH(A1999)</f>
        <v>11</v>
      </c>
      <c r="J1999" s="57" t="n">
        <f aca="false">D1999*INDEX(Справочник!$E$5:$E$16,MATCH(C1999,Справочник!$A$5:$A$16,0))</f>
        <v>5.1</v>
      </c>
      <c r="K1999" s="57" t="n">
        <f aca="false">D1999*INDEX(Справочник!$F$5:$F$16,MATCH(C1999,Справочник!$A$5:$A$16,0))</f>
        <v>0.9</v>
      </c>
    </row>
    <row r="2000" customFormat="false" ht="15" hidden="false" customHeight="false" outlineLevel="0" collapsed="false">
      <c r="A2000" s="53" t="n">
        <v>45985</v>
      </c>
      <c r="B2000" s="54" t="s">
        <v>1452</v>
      </c>
      <c r="C2000" s="54" t="s">
        <v>83</v>
      </c>
      <c r="D2000" s="54" t="n">
        <v>1</v>
      </c>
      <c r="E2000" s="55" t="n">
        <v>11.5</v>
      </c>
      <c r="F2000" s="56" t="n">
        <v>0.15</v>
      </c>
      <c r="G2000" s="57" t="n">
        <f aca="false">D2000*E2000</f>
        <v>11.5</v>
      </c>
      <c r="H2000" s="57" t="n">
        <f aca="false">G2000*(1-F2000)</f>
        <v>9.775</v>
      </c>
      <c r="I2000" s="1" t="n">
        <f aca="false">MONTH(A2000)</f>
        <v>11</v>
      </c>
      <c r="J2000" s="57" t="n">
        <f aca="false">D2000*INDEX(Справочник!$E$5:$E$16,MATCH(C2000,Справочник!$A$5:$A$16,0))</f>
        <v>5.1</v>
      </c>
      <c r="K2000" s="57" t="n">
        <f aca="false">D2000*INDEX(Справочник!$F$5:$F$16,MATCH(C2000,Справочник!$A$5:$A$16,0))</f>
        <v>0.9</v>
      </c>
    </row>
    <row r="2001" customFormat="false" ht="15" hidden="false" customHeight="false" outlineLevel="0" collapsed="false">
      <c r="A2001" s="53" t="n">
        <v>45986</v>
      </c>
      <c r="B2001" s="54" t="s">
        <v>1453</v>
      </c>
      <c r="C2001" s="54" t="s">
        <v>87</v>
      </c>
      <c r="D2001" s="54" t="n">
        <v>3</v>
      </c>
      <c r="E2001" s="55" t="n">
        <v>5.9</v>
      </c>
      <c r="F2001" s="56" t="n">
        <v>0</v>
      </c>
      <c r="G2001" s="57" t="n">
        <f aca="false">D2001*E2001</f>
        <v>17.7</v>
      </c>
      <c r="H2001" s="57" t="n">
        <f aca="false">G2001*(1-F2001)</f>
        <v>17.7</v>
      </c>
      <c r="I2001" s="1" t="n">
        <f aca="false">MONTH(A2001)</f>
        <v>11</v>
      </c>
      <c r="J2001" s="57" t="n">
        <f aca="false">D2001*INDEX(Справочник!$E$5:$E$16,MATCH(C2001,Справочник!$A$5:$A$16,0))</f>
        <v>5.7</v>
      </c>
      <c r="K2001" s="57" t="n">
        <f aca="false">D2001*INDEX(Справочник!$F$5:$F$16,MATCH(C2001,Справочник!$A$5:$A$16,0))</f>
        <v>2.1</v>
      </c>
    </row>
    <row r="2002" customFormat="false" ht="15" hidden="false" customHeight="false" outlineLevel="0" collapsed="false">
      <c r="A2002" s="53" t="n">
        <v>45986</v>
      </c>
      <c r="B2002" s="54" t="s">
        <v>1454</v>
      </c>
      <c r="C2002" s="54" t="s">
        <v>85</v>
      </c>
      <c r="D2002" s="54" t="n">
        <v>1</v>
      </c>
      <c r="E2002" s="55" t="n">
        <v>6.9</v>
      </c>
      <c r="F2002" s="56" t="n">
        <v>0.15</v>
      </c>
      <c r="G2002" s="57" t="n">
        <f aca="false">D2002*E2002</f>
        <v>6.9</v>
      </c>
      <c r="H2002" s="57" t="n">
        <f aca="false">G2002*(1-F2002)</f>
        <v>5.865</v>
      </c>
      <c r="I2002" s="1" t="n">
        <f aca="false">MONTH(A2002)</f>
        <v>11</v>
      </c>
      <c r="J2002" s="57" t="n">
        <f aca="false">D2002*INDEX(Справочник!$E$5:$E$16,MATCH(C2002,Справочник!$A$5:$A$16,0))</f>
        <v>2.3</v>
      </c>
      <c r="K2002" s="57" t="n">
        <f aca="false">D2002*INDEX(Справочник!$F$5:$F$16,MATCH(C2002,Справочник!$A$5:$A$16,0))</f>
        <v>0.7</v>
      </c>
    </row>
    <row r="2003" customFormat="false" ht="15" hidden="false" customHeight="false" outlineLevel="0" collapsed="false">
      <c r="A2003" s="53" t="n">
        <v>45986</v>
      </c>
      <c r="B2003" s="54" t="s">
        <v>1454</v>
      </c>
      <c r="C2003" s="54" t="s">
        <v>81</v>
      </c>
      <c r="D2003" s="54" t="n">
        <v>1</v>
      </c>
      <c r="E2003" s="55" t="n">
        <v>29.9</v>
      </c>
      <c r="F2003" s="56" t="n">
        <v>0.15</v>
      </c>
      <c r="G2003" s="57" t="n">
        <f aca="false">D2003*E2003</f>
        <v>29.9</v>
      </c>
      <c r="H2003" s="57" t="n">
        <f aca="false">G2003*(1-F2003)</f>
        <v>25.415</v>
      </c>
      <c r="I2003" s="1" t="n">
        <f aca="false">MONTH(A2003)</f>
        <v>11</v>
      </c>
      <c r="J2003" s="57" t="n">
        <f aca="false">D2003*INDEX(Справочник!$E$5:$E$16,MATCH(C2003,Справочник!$A$5:$A$16,0))</f>
        <v>14.8</v>
      </c>
      <c r="K2003" s="57" t="n">
        <f aca="false">D2003*INDEX(Справочник!$F$5:$F$16,MATCH(C2003,Справочник!$A$5:$A$16,0))</f>
        <v>2.4</v>
      </c>
    </row>
    <row r="2004" customFormat="false" ht="15" hidden="false" customHeight="false" outlineLevel="0" collapsed="false">
      <c r="A2004" s="53" t="n">
        <v>45986</v>
      </c>
      <c r="B2004" s="54" t="s">
        <v>1455</v>
      </c>
      <c r="C2004" s="54" t="s">
        <v>85</v>
      </c>
      <c r="D2004" s="54" t="n">
        <v>2</v>
      </c>
      <c r="E2004" s="55" t="n">
        <v>6.9</v>
      </c>
      <c r="F2004" s="56" t="n">
        <v>0.15</v>
      </c>
      <c r="G2004" s="57" t="n">
        <f aca="false">D2004*E2004</f>
        <v>13.8</v>
      </c>
      <c r="H2004" s="57" t="n">
        <f aca="false">G2004*(1-F2004)</f>
        <v>11.73</v>
      </c>
      <c r="I2004" s="1" t="n">
        <f aca="false">MONTH(A2004)</f>
        <v>11</v>
      </c>
      <c r="J2004" s="57" t="n">
        <f aca="false">D2004*INDEX(Справочник!$E$5:$E$16,MATCH(C2004,Справочник!$A$5:$A$16,0))</f>
        <v>4.6</v>
      </c>
      <c r="K2004" s="57" t="n">
        <f aca="false">D2004*INDEX(Справочник!$F$5:$F$16,MATCH(C2004,Справочник!$A$5:$A$16,0))</f>
        <v>1.4</v>
      </c>
    </row>
    <row r="2005" customFormat="false" ht="15" hidden="false" customHeight="false" outlineLevel="0" collapsed="false">
      <c r="A2005" s="53" t="n">
        <v>45986</v>
      </c>
      <c r="B2005" s="54" t="s">
        <v>1456</v>
      </c>
      <c r="C2005" s="54" t="s">
        <v>80</v>
      </c>
      <c r="D2005" s="54" t="n">
        <v>1</v>
      </c>
      <c r="E2005" s="55" t="n">
        <v>9.9</v>
      </c>
      <c r="F2005" s="56" t="n">
        <v>0.15</v>
      </c>
      <c r="G2005" s="57" t="n">
        <f aca="false">D2005*E2005</f>
        <v>9.9</v>
      </c>
      <c r="H2005" s="57" t="n">
        <f aca="false">G2005*(1-F2005)</f>
        <v>8.415</v>
      </c>
      <c r="I2005" s="1" t="n">
        <f aca="false">MONTH(A2005)</f>
        <v>11</v>
      </c>
      <c r="J2005" s="57" t="n">
        <f aca="false">D2005*INDEX(Справочник!$E$5:$E$16,MATCH(C2005,Справочник!$A$5:$A$16,0))</f>
        <v>4.2</v>
      </c>
      <c r="K2005" s="57" t="n">
        <f aca="false">D2005*INDEX(Справочник!$F$5:$F$16,MATCH(C2005,Справочник!$A$5:$A$16,0))</f>
        <v>0.9</v>
      </c>
    </row>
    <row r="2006" customFormat="false" ht="15" hidden="false" customHeight="false" outlineLevel="0" collapsed="false">
      <c r="A2006" s="53" t="n">
        <v>45986</v>
      </c>
      <c r="B2006" s="54" t="s">
        <v>1456</v>
      </c>
      <c r="C2006" s="54" t="s">
        <v>85</v>
      </c>
      <c r="D2006" s="54" t="n">
        <v>1</v>
      </c>
      <c r="E2006" s="55" t="n">
        <v>6.9</v>
      </c>
      <c r="F2006" s="56" t="n">
        <v>0</v>
      </c>
      <c r="G2006" s="57" t="n">
        <f aca="false">D2006*E2006</f>
        <v>6.9</v>
      </c>
      <c r="H2006" s="57" t="n">
        <f aca="false">G2006*(1-F2006)</f>
        <v>6.9</v>
      </c>
      <c r="I2006" s="1" t="n">
        <f aca="false">MONTH(A2006)</f>
        <v>11</v>
      </c>
      <c r="J2006" s="57" t="n">
        <f aca="false">D2006*INDEX(Справочник!$E$5:$E$16,MATCH(C2006,Справочник!$A$5:$A$16,0))</f>
        <v>2.3</v>
      </c>
      <c r="K2006" s="57" t="n">
        <f aca="false">D2006*INDEX(Справочник!$F$5:$F$16,MATCH(C2006,Справочник!$A$5:$A$16,0))</f>
        <v>0.7</v>
      </c>
    </row>
    <row r="2007" customFormat="false" ht="15" hidden="false" customHeight="false" outlineLevel="0" collapsed="false">
      <c r="A2007" s="53" t="n">
        <v>45987</v>
      </c>
      <c r="B2007" s="54" t="s">
        <v>1457</v>
      </c>
      <c r="C2007" s="54" t="s">
        <v>81</v>
      </c>
      <c r="D2007" s="54" t="n">
        <v>1</v>
      </c>
      <c r="E2007" s="55" t="n">
        <v>29.9</v>
      </c>
      <c r="F2007" s="56" t="n">
        <v>0.15</v>
      </c>
      <c r="G2007" s="57" t="n">
        <f aca="false">D2007*E2007</f>
        <v>29.9</v>
      </c>
      <c r="H2007" s="57" t="n">
        <f aca="false">G2007*(1-F2007)</f>
        <v>25.415</v>
      </c>
      <c r="I2007" s="1" t="n">
        <f aca="false">MONTH(A2007)</f>
        <v>11</v>
      </c>
      <c r="J2007" s="57" t="n">
        <f aca="false">D2007*INDEX(Справочник!$E$5:$E$16,MATCH(C2007,Справочник!$A$5:$A$16,0))</f>
        <v>14.8</v>
      </c>
      <c r="K2007" s="57" t="n">
        <f aca="false">D2007*INDEX(Справочник!$F$5:$F$16,MATCH(C2007,Справочник!$A$5:$A$16,0))</f>
        <v>2.4</v>
      </c>
    </row>
    <row r="2008" customFormat="false" ht="15" hidden="false" customHeight="false" outlineLevel="0" collapsed="false">
      <c r="A2008" s="53" t="n">
        <v>45987</v>
      </c>
      <c r="B2008" s="54" t="s">
        <v>1457</v>
      </c>
      <c r="C2008" s="54" t="s">
        <v>85</v>
      </c>
      <c r="D2008" s="54" t="n">
        <v>1</v>
      </c>
      <c r="E2008" s="55" t="n">
        <v>6.9</v>
      </c>
      <c r="F2008" s="56" t="n">
        <v>0.15</v>
      </c>
      <c r="G2008" s="57" t="n">
        <f aca="false">D2008*E2008</f>
        <v>6.9</v>
      </c>
      <c r="H2008" s="57" t="n">
        <f aca="false">G2008*(1-F2008)</f>
        <v>5.865</v>
      </c>
      <c r="I2008" s="1" t="n">
        <f aca="false">MONTH(A2008)</f>
        <v>11</v>
      </c>
      <c r="J2008" s="57" t="n">
        <f aca="false">D2008*INDEX(Справочник!$E$5:$E$16,MATCH(C2008,Справочник!$A$5:$A$16,0))</f>
        <v>2.3</v>
      </c>
      <c r="K2008" s="57" t="n">
        <f aca="false">D2008*INDEX(Справочник!$F$5:$F$16,MATCH(C2008,Справочник!$A$5:$A$16,0))</f>
        <v>0.7</v>
      </c>
    </row>
    <row r="2009" customFormat="false" ht="15" hidden="false" customHeight="false" outlineLevel="0" collapsed="false">
      <c r="A2009" s="53" t="n">
        <v>45987</v>
      </c>
      <c r="B2009" s="54" t="s">
        <v>1457</v>
      </c>
      <c r="C2009" s="54" t="s">
        <v>86</v>
      </c>
      <c r="D2009" s="54" t="n">
        <v>1</v>
      </c>
      <c r="E2009" s="55" t="n">
        <v>7.5</v>
      </c>
      <c r="F2009" s="56" t="n">
        <v>0.15</v>
      </c>
      <c r="G2009" s="57" t="n">
        <f aca="false">D2009*E2009</f>
        <v>7.5</v>
      </c>
      <c r="H2009" s="57" t="n">
        <f aca="false">G2009*(1-F2009)</f>
        <v>6.375</v>
      </c>
      <c r="I2009" s="1" t="n">
        <f aca="false">MONTH(A2009)</f>
        <v>11</v>
      </c>
      <c r="J2009" s="57" t="n">
        <f aca="false">D2009*INDEX(Справочник!$E$5:$E$16,MATCH(C2009,Справочник!$A$5:$A$16,0))</f>
        <v>2.6</v>
      </c>
      <c r="K2009" s="57" t="n">
        <f aca="false">D2009*INDEX(Справочник!$F$5:$F$16,MATCH(C2009,Справочник!$A$5:$A$16,0))</f>
        <v>0.7</v>
      </c>
    </row>
    <row r="2010" customFormat="false" ht="15" hidden="false" customHeight="false" outlineLevel="0" collapsed="false">
      <c r="A2010" s="53" t="n">
        <v>45987</v>
      </c>
      <c r="B2010" s="54" t="s">
        <v>1458</v>
      </c>
      <c r="C2010" s="54" t="s">
        <v>82</v>
      </c>
      <c r="D2010" s="54" t="n">
        <v>1</v>
      </c>
      <c r="E2010" s="55" t="n">
        <v>32</v>
      </c>
      <c r="F2010" s="56" t="n">
        <v>0.15</v>
      </c>
      <c r="G2010" s="57" t="n">
        <f aca="false">D2010*E2010</f>
        <v>32</v>
      </c>
      <c r="H2010" s="57" t="n">
        <f aca="false">G2010*(1-F2010)</f>
        <v>27.2</v>
      </c>
      <c r="I2010" s="1" t="n">
        <f aca="false">MONTH(A2010)</f>
        <v>11</v>
      </c>
      <c r="J2010" s="57" t="n">
        <f aca="false">D2010*INDEX(Справочник!$E$5:$E$16,MATCH(C2010,Справочник!$A$5:$A$16,0))</f>
        <v>16.5</v>
      </c>
      <c r="K2010" s="57" t="n">
        <f aca="false">D2010*INDEX(Справочник!$F$5:$F$16,MATCH(C2010,Справочник!$A$5:$A$16,0))</f>
        <v>2.4</v>
      </c>
    </row>
    <row r="2011" customFormat="false" ht="15" hidden="false" customHeight="false" outlineLevel="0" collapsed="false">
      <c r="A2011" s="53" t="n">
        <v>45987</v>
      </c>
      <c r="B2011" s="54" t="s">
        <v>1458</v>
      </c>
      <c r="C2011" s="54" t="s">
        <v>91</v>
      </c>
      <c r="D2011" s="54" t="n">
        <v>1</v>
      </c>
      <c r="E2011" s="55" t="n">
        <v>28</v>
      </c>
      <c r="F2011" s="56" t="n">
        <v>0.2</v>
      </c>
      <c r="G2011" s="57" t="n">
        <f aca="false">D2011*E2011</f>
        <v>28</v>
      </c>
      <c r="H2011" s="57" t="n">
        <f aca="false">G2011*(1-F2011)</f>
        <v>22.4</v>
      </c>
      <c r="I2011" s="1" t="n">
        <f aca="false">MONTH(A2011)</f>
        <v>11</v>
      </c>
      <c r="J2011" s="57" t="n">
        <f aca="false">D2011*INDEX(Справочник!$E$5:$E$16,MATCH(C2011,Справочник!$A$5:$A$16,0))</f>
        <v>17.4</v>
      </c>
      <c r="K2011" s="57" t="n">
        <f aca="false">D2011*INDEX(Справочник!$F$5:$F$16,MATCH(C2011,Справочник!$A$5:$A$16,0))</f>
        <v>7.9</v>
      </c>
    </row>
    <row r="2012" customFormat="false" ht="15" hidden="false" customHeight="false" outlineLevel="0" collapsed="false">
      <c r="A2012" s="53" t="n">
        <v>45987</v>
      </c>
      <c r="B2012" s="54" t="s">
        <v>1458</v>
      </c>
      <c r="C2012" s="54" t="s">
        <v>81</v>
      </c>
      <c r="D2012" s="54" t="n">
        <v>1</v>
      </c>
      <c r="E2012" s="55" t="n">
        <v>29.9</v>
      </c>
      <c r="F2012" s="56" t="n">
        <v>0</v>
      </c>
      <c r="G2012" s="57" t="n">
        <f aca="false">D2012*E2012</f>
        <v>29.9</v>
      </c>
      <c r="H2012" s="57" t="n">
        <f aca="false">G2012*(1-F2012)</f>
        <v>29.9</v>
      </c>
      <c r="I2012" s="1" t="n">
        <f aca="false">MONTH(A2012)</f>
        <v>11</v>
      </c>
      <c r="J2012" s="57" t="n">
        <f aca="false">D2012*INDEX(Справочник!$E$5:$E$16,MATCH(C2012,Справочник!$A$5:$A$16,0))</f>
        <v>14.8</v>
      </c>
      <c r="K2012" s="57" t="n">
        <f aca="false">D2012*INDEX(Справочник!$F$5:$F$16,MATCH(C2012,Справочник!$A$5:$A$16,0))</f>
        <v>2.4</v>
      </c>
    </row>
    <row r="2013" customFormat="false" ht="15" hidden="false" customHeight="false" outlineLevel="0" collapsed="false">
      <c r="A2013" s="53" t="n">
        <v>45988</v>
      </c>
      <c r="B2013" s="54" t="s">
        <v>1459</v>
      </c>
      <c r="C2013" s="54" t="s">
        <v>81</v>
      </c>
      <c r="D2013" s="54" t="n">
        <v>1</v>
      </c>
      <c r="E2013" s="55" t="n">
        <v>29.9</v>
      </c>
      <c r="F2013" s="56" t="n">
        <v>0</v>
      </c>
      <c r="G2013" s="57" t="n">
        <f aca="false">D2013*E2013</f>
        <v>29.9</v>
      </c>
      <c r="H2013" s="57" t="n">
        <f aca="false">G2013*(1-F2013)</f>
        <v>29.9</v>
      </c>
      <c r="I2013" s="1" t="n">
        <f aca="false">MONTH(A2013)</f>
        <v>11</v>
      </c>
      <c r="J2013" s="57" t="n">
        <f aca="false">D2013*INDEX(Справочник!$E$5:$E$16,MATCH(C2013,Справочник!$A$5:$A$16,0))</f>
        <v>14.8</v>
      </c>
      <c r="K2013" s="57" t="n">
        <f aca="false">D2013*INDEX(Справочник!$F$5:$F$16,MATCH(C2013,Справочник!$A$5:$A$16,0))</f>
        <v>2.4</v>
      </c>
    </row>
    <row r="2014" customFormat="false" ht="15" hidden="false" customHeight="false" outlineLevel="0" collapsed="false">
      <c r="A2014" s="53" t="n">
        <v>45988</v>
      </c>
      <c r="B2014" s="54" t="s">
        <v>1460</v>
      </c>
      <c r="C2014" s="54" t="s">
        <v>80</v>
      </c>
      <c r="D2014" s="54" t="n">
        <v>2</v>
      </c>
      <c r="E2014" s="55" t="n">
        <v>9.9</v>
      </c>
      <c r="F2014" s="56" t="n">
        <v>0.15</v>
      </c>
      <c r="G2014" s="57" t="n">
        <f aca="false">D2014*E2014</f>
        <v>19.8</v>
      </c>
      <c r="H2014" s="57" t="n">
        <f aca="false">G2014*(1-F2014)</f>
        <v>16.83</v>
      </c>
      <c r="I2014" s="1" t="n">
        <f aca="false">MONTH(A2014)</f>
        <v>11</v>
      </c>
      <c r="J2014" s="57" t="n">
        <f aca="false">D2014*INDEX(Справочник!$E$5:$E$16,MATCH(C2014,Справочник!$A$5:$A$16,0))</f>
        <v>8.4</v>
      </c>
      <c r="K2014" s="57" t="n">
        <f aca="false">D2014*INDEX(Справочник!$F$5:$F$16,MATCH(C2014,Справочник!$A$5:$A$16,0))</f>
        <v>1.8</v>
      </c>
    </row>
    <row r="2015" customFormat="false" ht="15" hidden="false" customHeight="false" outlineLevel="0" collapsed="false">
      <c r="A2015" s="53" t="n">
        <v>45988</v>
      </c>
      <c r="B2015" s="54" t="s">
        <v>1461</v>
      </c>
      <c r="C2015" s="54" t="s">
        <v>89</v>
      </c>
      <c r="D2015" s="54" t="n">
        <v>1</v>
      </c>
      <c r="E2015" s="55" t="n">
        <v>24</v>
      </c>
      <c r="F2015" s="56" t="n">
        <v>0.15</v>
      </c>
      <c r="G2015" s="57" t="n">
        <f aca="false">D2015*E2015</f>
        <v>24</v>
      </c>
      <c r="H2015" s="57" t="n">
        <f aca="false">G2015*(1-F2015)</f>
        <v>20.4</v>
      </c>
      <c r="I2015" s="1" t="n">
        <f aca="false">MONTH(A2015)</f>
        <v>11</v>
      </c>
      <c r="J2015" s="57" t="n">
        <f aca="false">D2015*INDEX(Справочник!$E$5:$E$16,MATCH(C2015,Справочник!$A$5:$A$16,0))</f>
        <v>13.5</v>
      </c>
      <c r="K2015" s="57" t="n">
        <f aca="false">D2015*INDEX(Справочник!$F$5:$F$16,MATCH(C2015,Справочник!$A$5:$A$16,0))</f>
        <v>3.8</v>
      </c>
    </row>
    <row r="2016" customFormat="false" ht="15" hidden="false" customHeight="false" outlineLevel="0" collapsed="false">
      <c r="A2016" s="53" t="n">
        <v>45988</v>
      </c>
      <c r="B2016" s="54" t="s">
        <v>1461</v>
      </c>
      <c r="C2016" s="54" t="s">
        <v>84</v>
      </c>
      <c r="D2016" s="54" t="n">
        <v>1</v>
      </c>
      <c r="E2016" s="55" t="n">
        <v>10.5</v>
      </c>
      <c r="F2016" s="56" t="n">
        <v>0.15</v>
      </c>
      <c r="G2016" s="57" t="n">
        <f aca="false">D2016*E2016</f>
        <v>10.5</v>
      </c>
      <c r="H2016" s="57" t="n">
        <f aca="false">G2016*(1-F2016)</f>
        <v>8.925</v>
      </c>
      <c r="I2016" s="1" t="n">
        <f aca="false">MONTH(A2016)</f>
        <v>11</v>
      </c>
      <c r="J2016" s="57" t="n">
        <f aca="false">D2016*INDEX(Справочник!$E$5:$E$16,MATCH(C2016,Справочник!$A$5:$A$16,0))</f>
        <v>4.7</v>
      </c>
      <c r="K2016" s="57" t="n">
        <f aca="false">D2016*INDEX(Справочник!$F$5:$F$16,MATCH(C2016,Справочник!$A$5:$A$16,0))</f>
        <v>0.9</v>
      </c>
    </row>
    <row r="2017" customFormat="false" ht="15" hidden="false" customHeight="false" outlineLevel="0" collapsed="false">
      <c r="A2017" s="53" t="n">
        <v>45989</v>
      </c>
      <c r="B2017" s="54" t="s">
        <v>1462</v>
      </c>
      <c r="C2017" s="54" t="s">
        <v>85</v>
      </c>
      <c r="D2017" s="54" t="n">
        <v>1</v>
      </c>
      <c r="E2017" s="55" t="n">
        <v>6.9</v>
      </c>
      <c r="F2017" s="56" t="n">
        <v>0.1</v>
      </c>
      <c r="G2017" s="57" t="n">
        <f aca="false">D2017*E2017</f>
        <v>6.9</v>
      </c>
      <c r="H2017" s="57" t="n">
        <f aca="false">G2017*(1-F2017)</f>
        <v>6.21</v>
      </c>
      <c r="I2017" s="1" t="n">
        <f aca="false">MONTH(A2017)</f>
        <v>11</v>
      </c>
      <c r="J2017" s="57" t="n">
        <f aca="false">D2017*INDEX(Справочник!$E$5:$E$16,MATCH(C2017,Справочник!$A$5:$A$16,0))</f>
        <v>2.3</v>
      </c>
      <c r="K2017" s="57" t="n">
        <f aca="false">D2017*INDEX(Справочник!$F$5:$F$16,MATCH(C2017,Справочник!$A$5:$A$16,0))</f>
        <v>0.7</v>
      </c>
    </row>
    <row r="2018" customFormat="false" ht="15" hidden="false" customHeight="false" outlineLevel="0" collapsed="false">
      <c r="A2018" s="53" t="n">
        <v>45989</v>
      </c>
      <c r="B2018" s="54" t="s">
        <v>1462</v>
      </c>
      <c r="C2018" s="54" t="s">
        <v>82</v>
      </c>
      <c r="D2018" s="54" t="n">
        <v>1</v>
      </c>
      <c r="E2018" s="55" t="n">
        <v>32</v>
      </c>
      <c r="F2018" s="56" t="n">
        <v>0.15</v>
      </c>
      <c r="G2018" s="57" t="n">
        <f aca="false">D2018*E2018</f>
        <v>32</v>
      </c>
      <c r="H2018" s="57" t="n">
        <f aca="false">G2018*(1-F2018)</f>
        <v>27.2</v>
      </c>
      <c r="I2018" s="1" t="n">
        <f aca="false">MONTH(A2018)</f>
        <v>11</v>
      </c>
      <c r="J2018" s="57" t="n">
        <f aca="false">D2018*INDEX(Справочник!$E$5:$E$16,MATCH(C2018,Справочник!$A$5:$A$16,0))</f>
        <v>16.5</v>
      </c>
      <c r="K2018" s="57" t="n">
        <f aca="false">D2018*INDEX(Справочник!$F$5:$F$16,MATCH(C2018,Справочник!$A$5:$A$16,0))</f>
        <v>2.4</v>
      </c>
    </row>
    <row r="2019" customFormat="false" ht="15" hidden="false" customHeight="false" outlineLevel="0" collapsed="false">
      <c r="A2019" s="53" t="n">
        <v>45989</v>
      </c>
      <c r="B2019" s="54" t="s">
        <v>1463</v>
      </c>
      <c r="C2019" s="54" t="s">
        <v>88</v>
      </c>
      <c r="D2019" s="54" t="n">
        <v>1</v>
      </c>
      <c r="E2019" s="55" t="n">
        <v>39</v>
      </c>
      <c r="F2019" s="56" t="n">
        <v>0</v>
      </c>
      <c r="G2019" s="57" t="n">
        <f aca="false">D2019*E2019</f>
        <v>39</v>
      </c>
      <c r="H2019" s="57" t="n">
        <f aca="false">G2019*(1-F2019)</f>
        <v>39</v>
      </c>
      <c r="I2019" s="1" t="n">
        <f aca="false">MONTH(A2019)</f>
        <v>11</v>
      </c>
      <c r="J2019" s="57" t="n">
        <f aca="false">D2019*INDEX(Справочник!$E$5:$E$16,MATCH(C2019,Справочник!$A$5:$A$16,0))</f>
        <v>24</v>
      </c>
      <c r="K2019" s="57" t="n">
        <f aca="false">D2019*INDEX(Справочник!$F$5:$F$16,MATCH(C2019,Справочник!$A$5:$A$16,0))</f>
        <v>4.2</v>
      </c>
    </row>
    <row r="2020" customFormat="false" ht="15" hidden="false" customHeight="false" outlineLevel="0" collapsed="false">
      <c r="A2020" s="53" t="n">
        <v>45989</v>
      </c>
      <c r="B2020" s="54" t="s">
        <v>1464</v>
      </c>
      <c r="C2020" s="54" t="s">
        <v>80</v>
      </c>
      <c r="D2020" s="54" t="n">
        <v>1</v>
      </c>
      <c r="E2020" s="55" t="n">
        <v>9.9</v>
      </c>
      <c r="F2020" s="56" t="n">
        <v>0.1</v>
      </c>
      <c r="G2020" s="57" t="n">
        <f aca="false">D2020*E2020</f>
        <v>9.9</v>
      </c>
      <c r="H2020" s="57" t="n">
        <f aca="false">G2020*(1-F2020)</f>
        <v>8.91</v>
      </c>
      <c r="I2020" s="1" t="n">
        <f aca="false">MONTH(A2020)</f>
        <v>11</v>
      </c>
      <c r="J2020" s="57" t="n">
        <f aca="false">D2020*INDEX(Справочник!$E$5:$E$16,MATCH(C2020,Справочник!$A$5:$A$16,0))</f>
        <v>4.2</v>
      </c>
      <c r="K2020" s="57" t="n">
        <f aca="false">D2020*INDEX(Справочник!$F$5:$F$16,MATCH(C2020,Справочник!$A$5:$A$16,0))</f>
        <v>0.9</v>
      </c>
    </row>
    <row r="2021" customFormat="false" ht="15" hidden="false" customHeight="false" outlineLevel="0" collapsed="false">
      <c r="A2021" s="53" t="n">
        <v>45989</v>
      </c>
      <c r="B2021" s="54" t="s">
        <v>1465</v>
      </c>
      <c r="C2021" s="54" t="s">
        <v>88</v>
      </c>
      <c r="D2021" s="54" t="n">
        <v>1</v>
      </c>
      <c r="E2021" s="55" t="n">
        <v>39</v>
      </c>
      <c r="F2021" s="56" t="n">
        <v>0.15</v>
      </c>
      <c r="G2021" s="57" t="n">
        <f aca="false">D2021*E2021</f>
        <v>39</v>
      </c>
      <c r="H2021" s="57" t="n">
        <f aca="false">G2021*(1-F2021)</f>
        <v>33.15</v>
      </c>
      <c r="I2021" s="1" t="n">
        <f aca="false">MONTH(A2021)</f>
        <v>11</v>
      </c>
      <c r="J2021" s="57" t="n">
        <f aca="false">D2021*INDEX(Справочник!$E$5:$E$16,MATCH(C2021,Справочник!$A$5:$A$16,0))</f>
        <v>24</v>
      </c>
      <c r="K2021" s="57" t="n">
        <f aca="false">D2021*INDEX(Справочник!$F$5:$F$16,MATCH(C2021,Справочник!$A$5:$A$16,0))</f>
        <v>4.2</v>
      </c>
    </row>
    <row r="2022" customFormat="false" ht="15" hidden="false" customHeight="false" outlineLevel="0" collapsed="false">
      <c r="A2022" s="53" t="n">
        <v>45989</v>
      </c>
      <c r="B2022" s="54" t="s">
        <v>1466</v>
      </c>
      <c r="C2022" s="54" t="s">
        <v>83</v>
      </c>
      <c r="D2022" s="54" t="n">
        <v>3</v>
      </c>
      <c r="E2022" s="55" t="n">
        <v>11.5</v>
      </c>
      <c r="F2022" s="56" t="n">
        <v>0.15</v>
      </c>
      <c r="G2022" s="57" t="n">
        <f aca="false">D2022*E2022</f>
        <v>34.5</v>
      </c>
      <c r="H2022" s="57" t="n">
        <f aca="false">G2022*(1-F2022)</f>
        <v>29.325</v>
      </c>
      <c r="I2022" s="1" t="n">
        <f aca="false">MONTH(A2022)</f>
        <v>11</v>
      </c>
      <c r="J2022" s="57" t="n">
        <f aca="false">D2022*INDEX(Справочник!$E$5:$E$16,MATCH(C2022,Справочник!$A$5:$A$16,0))</f>
        <v>15.3</v>
      </c>
      <c r="K2022" s="57" t="n">
        <f aca="false">D2022*INDEX(Справочник!$F$5:$F$16,MATCH(C2022,Справочник!$A$5:$A$16,0))</f>
        <v>2.7</v>
      </c>
    </row>
    <row r="2023" customFormat="false" ht="15" hidden="false" customHeight="false" outlineLevel="0" collapsed="false">
      <c r="A2023" s="53" t="n">
        <v>45989</v>
      </c>
      <c r="B2023" s="54" t="s">
        <v>1466</v>
      </c>
      <c r="C2023" s="54" t="s">
        <v>90</v>
      </c>
      <c r="D2023" s="54" t="n">
        <v>2</v>
      </c>
      <c r="E2023" s="55" t="n">
        <v>4.5</v>
      </c>
      <c r="F2023" s="56" t="n">
        <v>0.1</v>
      </c>
      <c r="G2023" s="57" t="n">
        <f aca="false">D2023*E2023</f>
        <v>9</v>
      </c>
      <c r="H2023" s="57" t="n">
        <f aca="false">G2023*(1-F2023)</f>
        <v>8.1</v>
      </c>
      <c r="I2023" s="1" t="n">
        <f aca="false">MONTH(A2023)</f>
        <v>11</v>
      </c>
      <c r="J2023" s="57" t="n">
        <f aca="false">D2023*INDEX(Справочник!$E$5:$E$16,MATCH(C2023,Справочник!$A$5:$A$16,0))</f>
        <v>3.2</v>
      </c>
      <c r="K2023" s="57" t="n">
        <f aca="false">D2023*INDEX(Справочник!$F$5:$F$16,MATCH(C2023,Справочник!$A$5:$A$16,0))</f>
        <v>5.8</v>
      </c>
    </row>
    <row r="2024" customFormat="false" ht="15" hidden="false" customHeight="false" outlineLevel="0" collapsed="false">
      <c r="A2024" s="53" t="n">
        <v>45989</v>
      </c>
      <c r="B2024" s="54" t="s">
        <v>1466</v>
      </c>
      <c r="C2024" s="54" t="s">
        <v>80</v>
      </c>
      <c r="D2024" s="54" t="n">
        <v>1</v>
      </c>
      <c r="E2024" s="55" t="n">
        <v>9.9</v>
      </c>
      <c r="F2024" s="56" t="n">
        <v>0.15</v>
      </c>
      <c r="G2024" s="57" t="n">
        <f aca="false">D2024*E2024</f>
        <v>9.9</v>
      </c>
      <c r="H2024" s="57" t="n">
        <f aca="false">G2024*(1-F2024)</f>
        <v>8.415</v>
      </c>
      <c r="I2024" s="1" t="n">
        <f aca="false">MONTH(A2024)</f>
        <v>11</v>
      </c>
      <c r="J2024" s="57" t="n">
        <f aca="false">D2024*INDEX(Справочник!$E$5:$E$16,MATCH(C2024,Справочник!$A$5:$A$16,0))</f>
        <v>4.2</v>
      </c>
      <c r="K2024" s="57" t="n">
        <f aca="false">D2024*INDEX(Справочник!$F$5:$F$16,MATCH(C2024,Справочник!$A$5:$A$16,0))</f>
        <v>0.9</v>
      </c>
    </row>
    <row r="2025" customFormat="false" ht="15" hidden="false" customHeight="false" outlineLevel="0" collapsed="false">
      <c r="A2025" s="53" t="n">
        <v>45989</v>
      </c>
      <c r="B2025" s="54" t="s">
        <v>1467</v>
      </c>
      <c r="C2025" s="54" t="s">
        <v>88</v>
      </c>
      <c r="D2025" s="54" t="n">
        <v>1</v>
      </c>
      <c r="E2025" s="55" t="n">
        <v>39</v>
      </c>
      <c r="F2025" s="56" t="n">
        <v>0.15</v>
      </c>
      <c r="G2025" s="57" t="n">
        <f aca="false">D2025*E2025</f>
        <v>39</v>
      </c>
      <c r="H2025" s="57" t="n">
        <f aca="false">G2025*(1-F2025)</f>
        <v>33.15</v>
      </c>
      <c r="I2025" s="1" t="n">
        <f aca="false">MONTH(A2025)</f>
        <v>11</v>
      </c>
      <c r="J2025" s="57" t="n">
        <f aca="false">D2025*INDEX(Справочник!$E$5:$E$16,MATCH(C2025,Справочник!$A$5:$A$16,0))</f>
        <v>24</v>
      </c>
      <c r="K2025" s="57" t="n">
        <f aca="false">D2025*INDEX(Справочник!$F$5:$F$16,MATCH(C2025,Справочник!$A$5:$A$16,0))</f>
        <v>4.2</v>
      </c>
    </row>
    <row r="2026" customFormat="false" ht="15" hidden="false" customHeight="false" outlineLevel="0" collapsed="false">
      <c r="A2026" s="53" t="n">
        <v>45989</v>
      </c>
      <c r="B2026" s="54" t="s">
        <v>1467</v>
      </c>
      <c r="C2026" s="54" t="s">
        <v>91</v>
      </c>
      <c r="D2026" s="54" t="n">
        <v>1</v>
      </c>
      <c r="E2026" s="55" t="n">
        <v>28</v>
      </c>
      <c r="F2026" s="56" t="n">
        <v>0.2</v>
      </c>
      <c r="G2026" s="57" t="n">
        <f aca="false">D2026*E2026</f>
        <v>28</v>
      </c>
      <c r="H2026" s="57" t="n">
        <f aca="false">G2026*(1-F2026)</f>
        <v>22.4</v>
      </c>
      <c r="I2026" s="1" t="n">
        <f aca="false">MONTH(A2026)</f>
        <v>11</v>
      </c>
      <c r="J2026" s="57" t="n">
        <f aca="false">D2026*INDEX(Справочник!$E$5:$E$16,MATCH(C2026,Справочник!$A$5:$A$16,0))</f>
        <v>17.4</v>
      </c>
      <c r="K2026" s="57" t="n">
        <f aca="false">D2026*INDEX(Справочник!$F$5:$F$16,MATCH(C2026,Справочник!$A$5:$A$16,0))</f>
        <v>7.9</v>
      </c>
    </row>
    <row r="2027" customFormat="false" ht="15" hidden="false" customHeight="false" outlineLevel="0" collapsed="false">
      <c r="A2027" s="53" t="n">
        <v>45989</v>
      </c>
      <c r="B2027" s="54" t="s">
        <v>1467</v>
      </c>
      <c r="C2027" s="54" t="s">
        <v>83</v>
      </c>
      <c r="D2027" s="54" t="n">
        <v>2</v>
      </c>
      <c r="E2027" s="55" t="n">
        <v>11.5</v>
      </c>
      <c r="F2027" s="56" t="n">
        <v>0.15</v>
      </c>
      <c r="G2027" s="57" t="n">
        <f aca="false">D2027*E2027</f>
        <v>23</v>
      </c>
      <c r="H2027" s="57" t="n">
        <f aca="false">G2027*(1-F2027)</f>
        <v>19.55</v>
      </c>
      <c r="I2027" s="1" t="n">
        <f aca="false">MONTH(A2027)</f>
        <v>11</v>
      </c>
      <c r="J2027" s="57" t="n">
        <f aca="false">D2027*INDEX(Справочник!$E$5:$E$16,MATCH(C2027,Справочник!$A$5:$A$16,0))</f>
        <v>10.2</v>
      </c>
      <c r="K2027" s="57" t="n">
        <f aca="false">D2027*INDEX(Справочник!$F$5:$F$16,MATCH(C2027,Справочник!$A$5:$A$16,0))</f>
        <v>1.8</v>
      </c>
    </row>
    <row r="2028" customFormat="false" ht="15" hidden="false" customHeight="false" outlineLevel="0" collapsed="false">
      <c r="A2028" s="53" t="n">
        <v>45989</v>
      </c>
      <c r="B2028" s="54" t="s">
        <v>1468</v>
      </c>
      <c r="C2028" s="54" t="s">
        <v>83</v>
      </c>
      <c r="D2028" s="54" t="n">
        <v>1</v>
      </c>
      <c r="E2028" s="55" t="n">
        <v>11.5</v>
      </c>
      <c r="F2028" s="56" t="n">
        <v>0</v>
      </c>
      <c r="G2028" s="57" t="n">
        <f aca="false">D2028*E2028</f>
        <v>11.5</v>
      </c>
      <c r="H2028" s="57" t="n">
        <f aca="false">G2028*(1-F2028)</f>
        <v>11.5</v>
      </c>
      <c r="I2028" s="1" t="n">
        <f aca="false">MONTH(A2028)</f>
        <v>11</v>
      </c>
      <c r="J2028" s="57" t="n">
        <f aca="false">D2028*INDEX(Справочник!$E$5:$E$16,MATCH(C2028,Справочник!$A$5:$A$16,0))</f>
        <v>5.1</v>
      </c>
      <c r="K2028" s="57" t="n">
        <f aca="false">D2028*INDEX(Справочник!$F$5:$F$16,MATCH(C2028,Справочник!$A$5:$A$16,0))</f>
        <v>0.9</v>
      </c>
    </row>
    <row r="2029" customFormat="false" ht="15" hidden="false" customHeight="false" outlineLevel="0" collapsed="false">
      <c r="A2029" s="53" t="n">
        <v>45990</v>
      </c>
      <c r="B2029" s="54" t="s">
        <v>1469</v>
      </c>
      <c r="C2029" s="54" t="s">
        <v>87</v>
      </c>
      <c r="D2029" s="54" t="n">
        <v>1</v>
      </c>
      <c r="E2029" s="55" t="n">
        <v>5.9</v>
      </c>
      <c r="F2029" s="56" t="n">
        <v>0.1</v>
      </c>
      <c r="G2029" s="57" t="n">
        <f aca="false">D2029*E2029</f>
        <v>5.9</v>
      </c>
      <c r="H2029" s="57" t="n">
        <f aca="false">G2029*(1-F2029)</f>
        <v>5.31</v>
      </c>
      <c r="I2029" s="1" t="n">
        <f aca="false">MONTH(A2029)</f>
        <v>11</v>
      </c>
      <c r="J2029" s="57" t="n">
        <f aca="false">D2029*INDEX(Справочник!$E$5:$E$16,MATCH(C2029,Справочник!$A$5:$A$16,0))</f>
        <v>1.9</v>
      </c>
      <c r="K2029" s="57" t="n">
        <f aca="false">D2029*INDEX(Справочник!$F$5:$F$16,MATCH(C2029,Справочник!$A$5:$A$16,0))</f>
        <v>0.7</v>
      </c>
    </row>
    <row r="2030" customFormat="false" ht="15" hidden="false" customHeight="false" outlineLevel="0" collapsed="false">
      <c r="A2030" s="53" t="n">
        <v>45990</v>
      </c>
      <c r="B2030" s="54" t="s">
        <v>1470</v>
      </c>
      <c r="C2030" s="54" t="s">
        <v>80</v>
      </c>
      <c r="D2030" s="54" t="n">
        <v>1</v>
      </c>
      <c r="E2030" s="55" t="n">
        <v>9.9</v>
      </c>
      <c r="F2030" s="56" t="n">
        <v>0.15</v>
      </c>
      <c r="G2030" s="57" t="n">
        <f aca="false">D2030*E2030</f>
        <v>9.9</v>
      </c>
      <c r="H2030" s="57" t="n">
        <f aca="false">G2030*(1-F2030)</f>
        <v>8.415</v>
      </c>
      <c r="I2030" s="1" t="n">
        <f aca="false">MONTH(A2030)</f>
        <v>11</v>
      </c>
      <c r="J2030" s="57" t="n">
        <f aca="false">D2030*INDEX(Справочник!$E$5:$E$16,MATCH(C2030,Справочник!$A$5:$A$16,0))</f>
        <v>4.2</v>
      </c>
      <c r="K2030" s="57" t="n">
        <f aca="false">D2030*INDEX(Справочник!$F$5:$F$16,MATCH(C2030,Справочник!$A$5:$A$16,0))</f>
        <v>0.9</v>
      </c>
    </row>
    <row r="2031" customFormat="false" ht="15" hidden="false" customHeight="false" outlineLevel="0" collapsed="false">
      <c r="A2031" s="53" t="n">
        <v>45990</v>
      </c>
      <c r="B2031" s="54" t="s">
        <v>1470</v>
      </c>
      <c r="C2031" s="54" t="s">
        <v>84</v>
      </c>
      <c r="D2031" s="54" t="n">
        <v>1</v>
      </c>
      <c r="E2031" s="55" t="n">
        <v>10.5</v>
      </c>
      <c r="F2031" s="56" t="n">
        <v>0.15</v>
      </c>
      <c r="G2031" s="57" t="n">
        <f aca="false">D2031*E2031</f>
        <v>10.5</v>
      </c>
      <c r="H2031" s="57" t="n">
        <f aca="false">G2031*(1-F2031)</f>
        <v>8.925</v>
      </c>
      <c r="I2031" s="1" t="n">
        <f aca="false">MONTH(A2031)</f>
        <v>11</v>
      </c>
      <c r="J2031" s="57" t="n">
        <f aca="false">D2031*INDEX(Справочник!$E$5:$E$16,MATCH(C2031,Справочник!$A$5:$A$16,0))</f>
        <v>4.7</v>
      </c>
      <c r="K2031" s="57" t="n">
        <f aca="false">D2031*INDEX(Справочник!$F$5:$F$16,MATCH(C2031,Справочник!$A$5:$A$16,0))</f>
        <v>0.9</v>
      </c>
    </row>
    <row r="2032" customFormat="false" ht="15" hidden="false" customHeight="false" outlineLevel="0" collapsed="false">
      <c r="A2032" s="53" t="n">
        <v>45990</v>
      </c>
      <c r="B2032" s="54" t="s">
        <v>1471</v>
      </c>
      <c r="C2032" s="54" t="s">
        <v>87</v>
      </c>
      <c r="D2032" s="54" t="n">
        <v>1</v>
      </c>
      <c r="E2032" s="55" t="n">
        <v>5.9</v>
      </c>
      <c r="F2032" s="56" t="n">
        <v>0.15</v>
      </c>
      <c r="G2032" s="57" t="n">
        <f aca="false">D2032*E2032</f>
        <v>5.9</v>
      </c>
      <c r="H2032" s="57" t="n">
        <f aca="false">G2032*(1-F2032)</f>
        <v>5.015</v>
      </c>
      <c r="I2032" s="1" t="n">
        <f aca="false">MONTH(A2032)</f>
        <v>11</v>
      </c>
      <c r="J2032" s="57" t="n">
        <f aca="false">D2032*INDEX(Справочник!$E$5:$E$16,MATCH(C2032,Справочник!$A$5:$A$16,0))</f>
        <v>1.9</v>
      </c>
      <c r="K2032" s="57" t="n">
        <f aca="false">D2032*INDEX(Справочник!$F$5:$F$16,MATCH(C2032,Справочник!$A$5:$A$16,0))</f>
        <v>0.7</v>
      </c>
    </row>
    <row r="2033" customFormat="false" ht="15" hidden="false" customHeight="false" outlineLevel="0" collapsed="false">
      <c r="A2033" s="53" t="n">
        <v>45990</v>
      </c>
      <c r="B2033" s="54" t="s">
        <v>1471</v>
      </c>
      <c r="C2033" s="54" t="s">
        <v>83</v>
      </c>
      <c r="D2033" s="54" t="n">
        <v>2</v>
      </c>
      <c r="E2033" s="55" t="n">
        <v>11.5</v>
      </c>
      <c r="F2033" s="56" t="n">
        <v>0</v>
      </c>
      <c r="G2033" s="57" t="n">
        <f aca="false">D2033*E2033</f>
        <v>23</v>
      </c>
      <c r="H2033" s="57" t="n">
        <f aca="false">G2033*(1-F2033)</f>
        <v>23</v>
      </c>
      <c r="I2033" s="1" t="n">
        <f aca="false">MONTH(A2033)</f>
        <v>11</v>
      </c>
      <c r="J2033" s="57" t="n">
        <f aca="false">D2033*INDEX(Справочник!$E$5:$E$16,MATCH(C2033,Справочник!$A$5:$A$16,0))</f>
        <v>10.2</v>
      </c>
      <c r="K2033" s="57" t="n">
        <f aca="false">D2033*INDEX(Справочник!$F$5:$F$16,MATCH(C2033,Справочник!$A$5:$A$16,0))</f>
        <v>1.8</v>
      </c>
    </row>
    <row r="2034" customFormat="false" ht="15" hidden="false" customHeight="false" outlineLevel="0" collapsed="false">
      <c r="A2034" s="53" t="n">
        <v>45990</v>
      </c>
      <c r="B2034" s="54" t="s">
        <v>1471</v>
      </c>
      <c r="C2034" s="54" t="s">
        <v>89</v>
      </c>
      <c r="D2034" s="54" t="n">
        <v>1</v>
      </c>
      <c r="E2034" s="55" t="n">
        <v>24</v>
      </c>
      <c r="F2034" s="56" t="n">
        <v>0</v>
      </c>
      <c r="G2034" s="57" t="n">
        <f aca="false">D2034*E2034</f>
        <v>24</v>
      </c>
      <c r="H2034" s="57" t="n">
        <f aca="false">G2034*(1-F2034)</f>
        <v>24</v>
      </c>
      <c r="I2034" s="1" t="n">
        <f aca="false">MONTH(A2034)</f>
        <v>11</v>
      </c>
      <c r="J2034" s="57" t="n">
        <f aca="false">D2034*INDEX(Справочник!$E$5:$E$16,MATCH(C2034,Справочник!$A$5:$A$16,0))</f>
        <v>13.5</v>
      </c>
      <c r="K2034" s="57" t="n">
        <f aca="false">D2034*INDEX(Справочник!$F$5:$F$16,MATCH(C2034,Справочник!$A$5:$A$16,0))</f>
        <v>3.8</v>
      </c>
    </row>
    <row r="2035" customFormat="false" ht="15" hidden="false" customHeight="false" outlineLevel="0" collapsed="false">
      <c r="A2035" s="53" t="n">
        <v>45990</v>
      </c>
      <c r="B2035" s="54" t="s">
        <v>1472</v>
      </c>
      <c r="C2035" s="54" t="s">
        <v>87</v>
      </c>
      <c r="D2035" s="54" t="n">
        <v>2</v>
      </c>
      <c r="E2035" s="55" t="n">
        <v>5.9</v>
      </c>
      <c r="F2035" s="56" t="n">
        <v>0.15</v>
      </c>
      <c r="G2035" s="57" t="n">
        <f aca="false">D2035*E2035</f>
        <v>11.8</v>
      </c>
      <c r="H2035" s="57" t="n">
        <f aca="false">G2035*(1-F2035)</f>
        <v>10.03</v>
      </c>
      <c r="I2035" s="1" t="n">
        <f aca="false">MONTH(A2035)</f>
        <v>11</v>
      </c>
      <c r="J2035" s="57" t="n">
        <f aca="false">D2035*INDEX(Справочник!$E$5:$E$16,MATCH(C2035,Справочник!$A$5:$A$16,0))</f>
        <v>3.8</v>
      </c>
      <c r="K2035" s="57" t="n">
        <f aca="false">D2035*INDEX(Справочник!$F$5:$F$16,MATCH(C2035,Справочник!$A$5:$A$16,0))</f>
        <v>1.4</v>
      </c>
    </row>
    <row r="2036" customFormat="false" ht="15" hidden="false" customHeight="false" outlineLevel="0" collapsed="false">
      <c r="A2036" s="53" t="n">
        <v>45990</v>
      </c>
      <c r="B2036" s="54" t="s">
        <v>1473</v>
      </c>
      <c r="C2036" s="54" t="s">
        <v>80</v>
      </c>
      <c r="D2036" s="54" t="n">
        <v>1</v>
      </c>
      <c r="E2036" s="55" t="n">
        <v>9.9</v>
      </c>
      <c r="F2036" s="56" t="n">
        <v>0.15</v>
      </c>
      <c r="G2036" s="57" t="n">
        <f aca="false">D2036*E2036</f>
        <v>9.9</v>
      </c>
      <c r="H2036" s="57" t="n">
        <f aca="false">G2036*(1-F2036)</f>
        <v>8.415</v>
      </c>
      <c r="I2036" s="1" t="n">
        <f aca="false">MONTH(A2036)</f>
        <v>11</v>
      </c>
      <c r="J2036" s="57" t="n">
        <f aca="false">D2036*INDEX(Справочник!$E$5:$E$16,MATCH(C2036,Справочник!$A$5:$A$16,0))</f>
        <v>4.2</v>
      </c>
      <c r="K2036" s="57" t="n">
        <f aca="false">D2036*INDEX(Справочник!$F$5:$F$16,MATCH(C2036,Справочник!$A$5:$A$16,0))</f>
        <v>0.9</v>
      </c>
    </row>
    <row r="2037" customFormat="false" ht="15" hidden="false" customHeight="false" outlineLevel="0" collapsed="false">
      <c r="A2037" s="53" t="n">
        <v>45990</v>
      </c>
      <c r="B2037" s="54" t="s">
        <v>1473</v>
      </c>
      <c r="C2037" s="54" t="s">
        <v>89</v>
      </c>
      <c r="D2037" s="54" t="n">
        <v>1</v>
      </c>
      <c r="E2037" s="55" t="n">
        <v>24</v>
      </c>
      <c r="F2037" s="56" t="n">
        <v>0</v>
      </c>
      <c r="G2037" s="57" t="n">
        <f aca="false">D2037*E2037</f>
        <v>24</v>
      </c>
      <c r="H2037" s="57" t="n">
        <f aca="false">G2037*(1-F2037)</f>
        <v>24</v>
      </c>
      <c r="I2037" s="1" t="n">
        <f aca="false">MONTH(A2037)</f>
        <v>11</v>
      </c>
      <c r="J2037" s="57" t="n">
        <f aca="false">D2037*INDEX(Справочник!$E$5:$E$16,MATCH(C2037,Справочник!$A$5:$A$16,0))</f>
        <v>13.5</v>
      </c>
      <c r="K2037" s="57" t="n">
        <f aca="false">D2037*INDEX(Справочник!$F$5:$F$16,MATCH(C2037,Справочник!$A$5:$A$16,0))</f>
        <v>3.8</v>
      </c>
    </row>
    <row r="2038" customFormat="false" ht="15" hidden="false" customHeight="false" outlineLevel="0" collapsed="false">
      <c r="A2038" s="53" t="n">
        <v>45990</v>
      </c>
      <c r="B2038" s="54" t="s">
        <v>1474</v>
      </c>
      <c r="C2038" s="54" t="s">
        <v>80</v>
      </c>
      <c r="D2038" s="54" t="n">
        <v>1</v>
      </c>
      <c r="E2038" s="55" t="n">
        <v>9.9</v>
      </c>
      <c r="F2038" s="56" t="n">
        <v>0.15</v>
      </c>
      <c r="G2038" s="57" t="n">
        <f aca="false">D2038*E2038</f>
        <v>9.9</v>
      </c>
      <c r="H2038" s="57" t="n">
        <f aca="false">G2038*(1-F2038)</f>
        <v>8.415</v>
      </c>
      <c r="I2038" s="1" t="n">
        <f aca="false">MONTH(A2038)</f>
        <v>11</v>
      </c>
      <c r="J2038" s="57" t="n">
        <f aca="false">D2038*INDEX(Справочник!$E$5:$E$16,MATCH(C2038,Справочник!$A$5:$A$16,0))</f>
        <v>4.2</v>
      </c>
      <c r="K2038" s="57" t="n">
        <f aca="false">D2038*INDEX(Справочник!$F$5:$F$16,MATCH(C2038,Справочник!$A$5:$A$16,0))</f>
        <v>0.9</v>
      </c>
    </row>
    <row r="2039" customFormat="false" ht="15" hidden="false" customHeight="false" outlineLevel="0" collapsed="false">
      <c r="A2039" s="53" t="n">
        <v>45990</v>
      </c>
      <c r="B2039" s="54" t="s">
        <v>1475</v>
      </c>
      <c r="C2039" s="54" t="s">
        <v>85</v>
      </c>
      <c r="D2039" s="54" t="n">
        <v>2</v>
      </c>
      <c r="E2039" s="55" t="n">
        <v>6.9</v>
      </c>
      <c r="F2039" s="56" t="n">
        <v>0.15</v>
      </c>
      <c r="G2039" s="57" t="n">
        <f aca="false">D2039*E2039</f>
        <v>13.8</v>
      </c>
      <c r="H2039" s="57" t="n">
        <f aca="false">G2039*(1-F2039)</f>
        <v>11.73</v>
      </c>
      <c r="I2039" s="1" t="n">
        <f aca="false">MONTH(A2039)</f>
        <v>11</v>
      </c>
      <c r="J2039" s="57" t="n">
        <f aca="false">D2039*INDEX(Справочник!$E$5:$E$16,MATCH(C2039,Справочник!$A$5:$A$16,0))</f>
        <v>4.6</v>
      </c>
      <c r="K2039" s="57" t="n">
        <f aca="false">D2039*INDEX(Справочник!$F$5:$F$16,MATCH(C2039,Справочник!$A$5:$A$16,0))</f>
        <v>1.4</v>
      </c>
    </row>
    <row r="2040" customFormat="false" ht="15" hidden="false" customHeight="false" outlineLevel="0" collapsed="false">
      <c r="A2040" s="53" t="n">
        <v>45990</v>
      </c>
      <c r="B2040" s="54" t="s">
        <v>1476</v>
      </c>
      <c r="C2040" s="54" t="s">
        <v>80</v>
      </c>
      <c r="D2040" s="54" t="n">
        <v>1</v>
      </c>
      <c r="E2040" s="55" t="n">
        <v>9.9</v>
      </c>
      <c r="F2040" s="56" t="n">
        <v>0.15</v>
      </c>
      <c r="G2040" s="57" t="n">
        <f aca="false">D2040*E2040</f>
        <v>9.9</v>
      </c>
      <c r="H2040" s="57" t="n">
        <f aca="false">G2040*(1-F2040)</f>
        <v>8.415</v>
      </c>
      <c r="I2040" s="1" t="n">
        <f aca="false">MONTH(A2040)</f>
        <v>11</v>
      </c>
      <c r="J2040" s="57" t="n">
        <f aca="false">D2040*INDEX(Справочник!$E$5:$E$16,MATCH(C2040,Справочник!$A$5:$A$16,0))</f>
        <v>4.2</v>
      </c>
      <c r="K2040" s="57" t="n">
        <f aca="false">D2040*INDEX(Справочник!$F$5:$F$16,MATCH(C2040,Справочник!$A$5:$A$16,0))</f>
        <v>0.9</v>
      </c>
    </row>
    <row r="2041" customFormat="false" ht="15" hidden="false" customHeight="false" outlineLevel="0" collapsed="false">
      <c r="A2041" s="53" t="n">
        <v>45990</v>
      </c>
      <c r="B2041" s="54" t="s">
        <v>1477</v>
      </c>
      <c r="C2041" s="54" t="s">
        <v>84</v>
      </c>
      <c r="D2041" s="54" t="n">
        <v>1</v>
      </c>
      <c r="E2041" s="55" t="n">
        <v>10.5</v>
      </c>
      <c r="F2041" s="56" t="n">
        <v>0.15</v>
      </c>
      <c r="G2041" s="57" t="n">
        <f aca="false">D2041*E2041</f>
        <v>10.5</v>
      </c>
      <c r="H2041" s="57" t="n">
        <f aca="false">G2041*(1-F2041)</f>
        <v>8.925</v>
      </c>
      <c r="I2041" s="1" t="n">
        <f aca="false">MONTH(A2041)</f>
        <v>11</v>
      </c>
      <c r="J2041" s="57" t="n">
        <f aca="false">D2041*INDEX(Справочник!$E$5:$E$16,MATCH(C2041,Справочник!$A$5:$A$16,0))</f>
        <v>4.7</v>
      </c>
      <c r="K2041" s="57" t="n">
        <f aca="false">D2041*INDEX(Справочник!$F$5:$F$16,MATCH(C2041,Справочник!$A$5:$A$16,0))</f>
        <v>0.9</v>
      </c>
    </row>
    <row r="2042" customFormat="false" ht="15" hidden="false" customHeight="false" outlineLevel="0" collapsed="false">
      <c r="A2042" s="53" t="n">
        <v>45991</v>
      </c>
      <c r="B2042" s="54" t="s">
        <v>1478</v>
      </c>
      <c r="C2042" s="54" t="s">
        <v>87</v>
      </c>
      <c r="D2042" s="54" t="n">
        <v>1</v>
      </c>
      <c r="E2042" s="55" t="n">
        <v>5.9</v>
      </c>
      <c r="F2042" s="56" t="n">
        <v>0.1</v>
      </c>
      <c r="G2042" s="57" t="n">
        <f aca="false">D2042*E2042</f>
        <v>5.9</v>
      </c>
      <c r="H2042" s="57" t="n">
        <f aca="false">G2042*(1-F2042)</f>
        <v>5.31</v>
      </c>
      <c r="I2042" s="1" t="n">
        <f aca="false">MONTH(A2042)</f>
        <v>11</v>
      </c>
      <c r="J2042" s="57" t="n">
        <f aca="false">D2042*INDEX(Справочник!$E$5:$E$16,MATCH(C2042,Справочник!$A$5:$A$16,0))</f>
        <v>1.9</v>
      </c>
      <c r="K2042" s="57" t="n">
        <f aca="false">D2042*INDEX(Справочник!$F$5:$F$16,MATCH(C2042,Справочник!$A$5:$A$16,0))</f>
        <v>0.7</v>
      </c>
    </row>
    <row r="2043" customFormat="false" ht="15" hidden="false" customHeight="false" outlineLevel="0" collapsed="false">
      <c r="A2043" s="53" t="n">
        <v>45991</v>
      </c>
      <c r="B2043" s="54" t="s">
        <v>1479</v>
      </c>
      <c r="C2043" s="54" t="s">
        <v>81</v>
      </c>
      <c r="D2043" s="54" t="n">
        <v>1</v>
      </c>
      <c r="E2043" s="55" t="n">
        <v>29.9</v>
      </c>
      <c r="F2043" s="56" t="n">
        <v>0.1</v>
      </c>
      <c r="G2043" s="57" t="n">
        <f aca="false">D2043*E2043</f>
        <v>29.9</v>
      </c>
      <c r="H2043" s="57" t="n">
        <f aca="false">G2043*(1-F2043)</f>
        <v>26.91</v>
      </c>
      <c r="I2043" s="1" t="n">
        <f aca="false">MONTH(A2043)</f>
        <v>11</v>
      </c>
      <c r="J2043" s="57" t="n">
        <f aca="false">D2043*INDEX(Справочник!$E$5:$E$16,MATCH(C2043,Справочник!$A$5:$A$16,0))</f>
        <v>14.8</v>
      </c>
      <c r="K2043" s="57" t="n">
        <f aca="false">D2043*INDEX(Справочник!$F$5:$F$16,MATCH(C2043,Справочник!$A$5:$A$16,0))</f>
        <v>2.4</v>
      </c>
    </row>
    <row r="2044" customFormat="false" ht="15" hidden="false" customHeight="false" outlineLevel="0" collapsed="false">
      <c r="A2044" s="53" t="n">
        <v>45991</v>
      </c>
      <c r="B2044" s="54" t="s">
        <v>1480</v>
      </c>
      <c r="C2044" s="54" t="s">
        <v>82</v>
      </c>
      <c r="D2044" s="54" t="n">
        <v>1</v>
      </c>
      <c r="E2044" s="55" t="n">
        <v>32</v>
      </c>
      <c r="F2044" s="56" t="n">
        <v>0.15</v>
      </c>
      <c r="G2044" s="57" t="n">
        <f aca="false">D2044*E2044</f>
        <v>32</v>
      </c>
      <c r="H2044" s="57" t="n">
        <f aca="false">G2044*(1-F2044)</f>
        <v>27.2</v>
      </c>
      <c r="I2044" s="1" t="n">
        <f aca="false">MONTH(A2044)</f>
        <v>11</v>
      </c>
      <c r="J2044" s="57" t="n">
        <f aca="false">D2044*INDEX(Справочник!$E$5:$E$16,MATCH(C2044,Справочник!$A$5:$A$16,0))</f>
        <v>16.5</v>
      </c>
      <c r="K2044" s="57" t="n">
        <f aca="false">D2044*INDEX(Справочник!$F$5:$F$16,MATCH(C2044,Справочник!$A$5:$A$16,0))</f>
        <v>2.4</v>
      </c>
    </row>
    <row r="2045" customFormat="false" ht="15" hidden="false" customHeight="false" outlineLevel="0" collapsed="false">
      <c r="A2045" s="53" t="n">
        <v>45991</v>
      </c>
      <c r="B2045" s="54" t="s">
        <v>1480</v>
      </c>
      <c r="C2045" s="54" t="s">
        <v>80</v>
      </c>
      <c r="D2045" s="54" t="n">
        <v>1</v>
      </c>
      <c r="E2045" s="55" t="n">
        <v>9.9</v>
      </c>
      <c r="F2045" s="56" t="n">
        <v>0.1</v>
      </c>
      <c r="G2045" s="57" t="n">
        <f aca="false">D2045*E2045</f>
        <v>9.9</v>
      </c>
      <c r="H2045" s="57" t="n">
        <f aca="false">G2045*(1-F2045)</f>
        <v>8.91</v>
      </c>
      <c r="I2045" s="1" t="n">
        <f aca="false">MONTH(A2045)</f>
        <v>11</v>
      </c>
      <c r="J2045" s="57" t="n">
        <f aca="false">D2045*INDEX(Справочник!$E$5:$E$16,MATCH(C2045,Справочник!$A$5:$A$16,0))</f>
        <v>4.2</v>
      </c>
      <c r="K2045" s="57" t="n">
        <f aca="false">D2045*INDEX(Справочник!$F$5:$F$16,MATCH(C2045,Справочник!$A$5:$A$16,0))</f>
        <v>0.9</v>
      </c>
    </row>
    <row r="2046" customFormat="false" ht="15" hidden="false" customHeight="false" outlineLevel="0" collapsed="false">
      <c r="A2046" s="53" t="n">
        <v>45991</v>
      </c>
      <c r="B2046" s="54" t="s">
        <v>1480</v>
      </c>
      <c r="C2046" s="54" t="s">
        <v>83</v>
      </c>
      <c r="D2046" s="54" t="n">
        <v>1</v>
      </c>
      <c r="E2046" s="55" t="n">
        <v>11.5</v>
      </c>
      <c r="F2046" s="56" t="n">
        <v>0.15</v>
      </c>
      <c r="G2046" s="57" t="n">
        <f aca="false">D2046*E2046</f>
        <v>11.5</v>
      </c>
      <c r="H2046" s="57" t="n">
        <f aca="false">G2046*(1-F2046)</f>
        <v>9.775</v>
      </c>
      <c r="I2046" s="1" t="n">
        <f aca="false">MONTH(A2046)</f>
        <v>11</v>
      </c>
      <c r="J2046" s="57" t="n">
        <f aca="false">D2046*INDEX(Справочник!$E$5:$E$16,MATCH(C2046,Справочник!$A$5:$A$16,0))</f>
        <v>5.1</v>
      </c>
      <c r="K2046" s="57" t="n">
        <f aca="false">D2046*INDEX(Справочник!$F$5:$F$16,MATCH(C2046,Справочник!$A$5:$A$16,0))</f>
        <v>0.9</v>
      </c>
    </row>
    <row r="2047" customFormat="false" ht="15" hidden="false" customHeight="false" outlineLevel="0" collapsed="false">
      <c r="A2047" s="53" t="n">
        <v>45991</v>
      </c>
      <c r="B2047" s="54" t="s">
        <v>1481</v>
      </c>
      <c r="C2047" s="54" t="s">
        <v>81</v>
      </c>
      <c r="D2047" s="54" t="n">
        <v>1</v>
      </c>
      <c r="E2047" s="55" t="n">
        <v>29.9</v>
      </c>
      <c r="F2047" s="56" t="n">
        <v>0.15</v>
      </c>
      <c r="G2047" s="57" t="n">
        <f aca="false">D2047*E2047</f>
        <v>29.9</v>
      </c>
      <c r="H2047" s="57" t="n">
        <f aca="false">G2047*(1-F2047)</f>
        <v>25.415</v>
      </c>
      <c r="I2047" s="1" t="n">
        <f aca="false">MONTH(A2047)</f>
        <v>11</v>
      </c>
      <c r="J2047" s="57" t="n">
        <f aca="false">D2047*INDEX(Справочник!$E$5:$E$16,MATCH(C2047,Справочник!$A$5:$A$16,0))</f>
        <v>14.8</v>
      </c>
      <c r="K2047" s="57" t="n">
        <f aca="false">D2047*INDEX(Справочник!$F$5:$F$16,MATCH(C2047,Справочник!$A$5:$A$16,0))</f>
        <v>2.4</v>
      </c>
    </row>
    <row r="2048" customFormat="false" ht="15" hidden="false" customHeight="false" outlineLevel="0" collapsed="false">
      <c r="A2048" s="53" t="n">
        <v>45991</v>
      </c>
      <c r="B2048" s="54" t="s">
        <v>1481</v>
      </c>
      <c r="C2048" s="54" t="s">
        <v>90</v>
      </c>
      <c r="D2048" s="54" t="n">
        <v>1</v>
      </c>
      <c r="E2048" s="55" t="n">
        <v>4.5</v>
      </c>
      <c r="F2048" s="56" t="n">
        <v>0</v>
      </c>
      <c r="G2048" s="57" t="n">
        <f aca="false">D2048*E2048</f>
        <v>4.5</v>
      </c>
      <c r="H2048" s="57" t="n">
        <f aca="false">G2048*(1-F2048)</f>
        <v>4.5</v>
      </c>
      <c r="I2048" s="1" t="n">
        <f aca="false">MONTH(A2048)</f>
        <v>11</v>
      </c>
      <c r="J2048" s="57" t="n">
        <f aca="false">D2048*INDEX(Справочник!$E$5:$E$16,MATCH(C2048,Справочник!$A$5:$A$16,0))</f>
        <v>1.6</v>
      </c>
      <c r="K2048" s="57" t="n">
        <f aca="false">D2048*INDEX(Справочник!$F$5:$F$16,MATCH(C2048,Справочник!$A$5:$A$16,0))</f>
        <v>2.9</v>
      </c>
    </row>
    <row r="2049" customFormat="false" ht="15" hidden="false" customHeight="false" outlineLevel="0" collapsed="false">
      <c r="A2049" s="53" t="n">
        <v>45991</v>
      </c>
      <c r="B2049" s="54" t="s">
        <v>1481</v>
      </c>
      <c r="C2049" s="54" t="s">
        <v>80</v>
      </c>
      <c r="D2049" s="54" t="n">
        <v>1</v>
      </c>
      <c r="E2049" s="55" t="n">
        <v>9.9</v>
      </c>
      <c r="F2049" s="56" t="n">
        <v>0.1</v>
      </c>
      <c r="G2049" s="57" t="n">
        <f aca="false">D2049*E2049</f>
        <v>9.9</v>
      </c>
      <c r="H2049" s="57" t="n">
        <f aca="false">G2049*(1-F2049)</f>
        <v>8.91</v>
      </c>
      <c r="I2049" s="1" t="n">
        <f aca="false">MONTH(A2049)</f>
        <v>11</v>
      </c>
      <c r="J2049" s="57" t="n">
        <f aca="false">D2049*INDEX(Справочник!$E$5:$E$16,MATCH(C2049,Справочник!$A$5:$A$16,0))</f>
        <v>4.2</v>
      </c>
      <c r="K2049" s="57" t="n">
        <f aca="false">D2049*INDEX(Справочник!$F$5:$F$16,MATCH(C2049,Справочник!$A$5:$A$16,0))</f>
        <v>0.9</v>
      </c>
    </row>
    <row r="2050" customFormat="false" ht="15" hidden="false" customHeight="false" outlineLevel="0" collapsed="false">
      <c r="A2050" s="53" t="n">
        <v>45991</v>
      </c>
      <c r="B2050" s="54" t="s">
        <v>1482</v>
      </c>
      <c r="C2050" s="54" t="s">
        <v>89</v>
      </c>
      <c r="D2050" s="54" t="n">
        <v>1</v>
      </c>
      <c r="E2050" s="55" t="n">
        <v>24</v>
      </c>
      <c r="F2050" s="56" t="n">
        <v>0.1</v>
      </c>
      <c r="G2050" s="57" t="n">
        <f aca="false">D2050*E2050</f>
        <v>24</v>
      </c>
      <c r="H2050" s="57" t="n">
        <f aca="false">G2050*(1-F2050)</f>
        <v>21.6</v>
      </c>
      <c r="I2050" s="1" t="n">
        <f aca="false">MONTH(A2050)</f>
        <v>11</v>
      </c>
      <c r="J2050" s="57" t="n">
        <f aca="false">D2050*INDEX(Справочник!$E$5:$E$16,MATCH(C2050,Справочник!$A$5:$A$16,0))</f>
        <v>13.5</v>
      </c>
      <c r="K2050" s="57" t="n">
        <f aca="false">D2050*INDEX(Справочник!$F$5:$F$16,MATCH(C2050,Справочник!$A$5:$A$16,0))</f>
        <v>3.8</v>
      </c>
    </row>
    <row r="2051" customFormat="false" ht="15" hidden="false" customHeight="false" outlineLevel="0" collapsed="false">
      <c r="A2051" s="53" t="n">
        <v>45991</v>
      </c>
      <c r="B2051" s="54" t="s">
        <v>1482</v>
      </c>
      <c r="C2051" s="54" t="s">
        <v>87</v>
      </c>
      <c r="D2051" s="54" t="n">
        <v>1</v>
      </c>
      <c r="E2051" s="55" t="n">
        <v>5.9</v>
      </c>
      <c r="F2051" s="56" t="n">
        <v>0.1</v>
      </c>
      <c r="G2051" s="57" t="n">
        <f aca="false">D2051*E2051</f>
        <v>5.9</v>
      </c>
      <c r="H2051" s="57" t="n">
        <f aca="false">G2051*(1-F2051)</f>
        <v>5.31</v>
      </c>
      <c r="I2051" s="1" t="n">
        <f aca="false">MONTH(A2051)</f>
        <v>11</v>
      </c>
      <c r="J2051" s="57" t="n">
        <f aca="false">D2051*INDEX(Справочник!$E$5:$E$16,MATCH(C2051,Справочник!$A$5:$A$16,0))</f>
        <v>1.9</v>
      </c>
      <c r="K2051" s="57" t="n">
        <f aca="false">D2051*INDEX(Справочник!$F$5:$F$16,MATCH(C2051,Справочник!$A$5:$A$16,0))</f>
        <v>0.7</v>
      </c>
    </row>
    <row r="2052" customFormat="false" ht="15" hidden="false" customHeight="false" outlineLevel="0" collapsed="false">
      <c r="A2052" s="53" t="n">
        <v>45992</v>
      </c>
      <c r="B2052" s="54" t="s">
        <v>1483</v>
      </c>
      <c r="C2052" s="54" t="s">
        <v>90</v>
      </c>
      <c r="D2052" s="54" t="n">
        <v>1</v>
      </c>
      <c r="E2052" s="55" t="n">
        <v>4.5</v>
      </c>
      <c r="F2052" s="56" t="n">
        <v>0</v>
      </c>
      <c r="G2052" s="57" t="n">
        <f aca="false">D2052*E2052</f>
        <v>4.5</v>
      </c>
      <c r="H2052" s="57" t="n">
        <f aca="false">G2052*(1-F2052)</f>
        <v>4.5</v>
      </c>
      <c r="I2052" s="1" t="n">
        <f aca="false">MONTH(A2052)</f>
        <v>12</v>
      </c>
      <c r="J2052" s="57" t="n">
        <f aca="false">D2052*INDEX(Справочник!$E$5:$E$16,MATCH(C2052,Справочник!$A$5:$A$16,0))</f>
        <v>1.6</v>
      </c>
      <c r="K2052" s="57" t="n">
        <f aca="false">D2052*INDEX(Справочник!$F$5:$F$16,MATCH(C2052,Справочник!$A$5:$A$16,0))</f>
        <v>2.9</v>
      </c>
    </row>
    <row r="2053" customFormat="false" ht="15" hidden="false" customHeight="false" outlineLevel="0" collapsed="false">
      <c r="A2053" s="53" t="n">
        <v>45992</v>
      </c>
      <c r="B2053" s="54" t="s">
        <v>1484</v>
      </c>
      <c r="C2053" s="54" t="s">
        <v>84</v>
      </c>
      <c r="D2053" s="54" t="n">
        <v>1</v>
      </c>
      <c r="E2053" s="55" t="n">
        <v>10.5</v>
      </c>
      <c r="F2053" s="56" t="n">
        <v>0</v>
      </c>
      <c r="G2053" s="57" t="n">
        <f aca="false">D2053*E2053</f>
        <v>10.5</v>
      </c>
      <c r="H2053" s="57" t="n">
        <f aca="false">G2053*(1-F2053)</f>
        <v>10.5</v>
      </c>
      <c r="I2053" s="1" t="n">
        <f aca="false">MONTH(A2053)</f>
        <v>12</v>
      </c>
      <c r="J2053" s="57" t="n">
        <f aca="false">D2053*INDEX(Справочник!$E$5:$E$16,MATCH(C2053,Справочник!$A$5:$A$16,0))</f>
        <v>4.7</v>
      </c>
      <c r="K2053" s="57" t="n">
        <f aca="false">D2053*INDEX(Справочник!$F$5:$F$16,MATCH(C2053,Справочник!$A$5:$A$16,0))</f>
        <v>0.9</v>
      </c>
    </row>
    <row r="2054" customFormat="false" ht="15" hidden="false" customHeight="false" outlineLevel="0" collapsed="false">
      <c r="A2054" s="53" t="n">
        <v>45992</v>
      </c>
      <c r="B2054" s="54" t="s">
        <v>1484</v>
      </c>
      <c r="C2054" s="54" t="s">
        <v>83</v>
      </c>
      <c r="D2054" s="54" t="n">
        <v>1</v>
      </c>
      <c r="E2054" s="55" t="n">
        <v>11.5</v>
      </c>
      <c r="F2054" s="56" t="n">
        <v>0</v>
      </c>
      <c r="G2054" s="57" t="n">
        <f aca="false">D2054*E2054</f>
        <v>11.5</v>
      </c>
      <c r="H2054" s="57" t="n">
        <f aca="false">G2054*(1-F2054)</f>
        <v>11.5</v>
      </c>
      <c r="I2054" s="1" t="n">
        <f aca="false">MONTH(A2054)</f>
        <v>12</v>
      </c>
      <c r="J2054" s="57" t="n">
        <f aca="false">D2054*INDEX(Справочник!$E$5:$E$16,MATCH(C2054,Справочник!$A$5:$A$16,0))</f>
        <v>5.1</v>
      </c>
      <c r="K2054" s="57" t="n">
        <f aca="false">D2054*INDEX(Справочник!$F$5:$F$16,MATCH(C2054,Справочник!$A$5:$A$16,0))</f>
        <v>0.9</v>
      </c>
    </row>
    <row r="2055" customFormat="false" ht="15" hidden="false" customHeight="false" outlineLevel="0" collapsed="false">
      <c r="A2055" s="53" t="n">
        <v>45992</v>
      </c>
      <c r="B2055" s="54" t="s">
        <v>1485</v>
      </c>
      <c r="C2055" s="54" t="s">
        <v>90</v>
      </c>
      <c r="D2055" s="54" t="n">
        <v>1</v>
      </c>
      <c r="E2055" s="55" t="n">
        <v>4.5</v>
      </c>
      <c r="F2055" s="56" t="n">
        <v>0</v>
      </c>
      <c r="G2055" s="57" t="n">
        <f aca="false">D2055*E2055</f>
        <v>4.5</v>
      </c>
      <c r="H2055" s="57" t="n">
        <f aca="false">G2055*(1-F2055)</f>
        <v>4.5</v>
      </c>
      <c r="I2055" s="1" t="n">
        <f aca="false">MONTH(A2055)</f>
        <v>12</v>
      </c>
      <c r="J2055" s="57" t="n">
        <f aca="false">D2055*INDEX(Справочник!$E$5:$E$16,MATCH(C2055,Справочник!$A$5:$A$16,0))</f>
        <v>1.6</v>
      </c>
      <c r="K2055" s="57" t="n">
        <f aca="false">D2055*INDEX(Справочник!$F$5:$F$16,MATCH(C2055,Справочник!$A$5:$A$16,0))</f>
        <v>2.9</v>
      </c>
    </row>
    <row r="2056" customFormat="false" ht="15" hidden="false" customHeight="false" outlineLevel="0" collapsed="false">
      <c r="A2056" s="53" t="n">
        <v>45992</v>
      </c>
      <c r="B2056" s="54" t="s">
        <v>1486</v>
      </c>
      <c r="C2056" s="54" t="s">
        <v>90</v>
      </c>
      <c r="D2056" s="54" t="n">
        <v>1</v>
      </c>
      <c r="E2056" s="55" t="n">
        <v>4.5</v>
      </c>
      <c r="F2056" s="56" t="n">
        <v>0</v>
      </c>
      <c r="G2056" s="57" t="n">
        <f aca="false">D2056*E2056</f>
        <v>4.5</v>
      </c>
      <c r="H2056" s="57" t="n">
        <f aca="false">G2056*(1-F2056)</f>
        <v>4.5</v>
      </c>
      <c r="I2056" s="1" t="n">
        <f aca="false">MONTH(A2056)</f>
        <v>12</v>
      </c>
      <c r="J2056" s="57" t="n">
        <f aca="false">D2056*INDEX(Справочник!$E$5:$E$16,MATCH(C2056,Справочник!$A$5:$A$16,0))</f>
        <v>1.6</v>
      </c>
      <c r="K2056" s="57" t="n">
        <f aca="false">D2056*INDEX(Справочник!$F$5:$F$16,MATCH(C2056,Справочник!$A$5:$A$16,0))</f>
        <v>2.9</v>
      </c>
    </row>
    <row r="2057" customFormat="false" ht="15" hidden="false" customHeight="false" outlineLevel="0" collapsed="false">
      <c r="A2057" s="53" t="n">
        <v>45993</v>
      </c>
      <c r="B2057" s="54" t="s">
        <v>1487</v>
      </c>
      <c r="C2057" s="54" t="s">
        <v>84</v>
      </c>
      <c r="D2057" s="54" t="n">
        <v>1</v>
      </c>
      <c r="E2057" s="55" t="n">
        <v>10.5</v>
      </c>
      <c r="F2057" s="56" t="n">
        <v>0.1</v>
      </c>
      <c r="G2057" s="57" t="n">
        <f aca="false">D2057*E2057</f>
        <v>10.5</v>
      </c>
      <c r="H2057" s="57" t="n">
        <f aca="false">G2057*(1-F2057)</f>
        <v>9.45</v>
      </c>
      <c r="I2057" s="1" t="n">
        <f aca="false">MONTH(A2057)</f>
        <v>12</v>
      </c>
      <c r="J2057" s="57" t="n">
        <f aca="false">D2057*INDEX(Справочник!$E$5:$E$16,MATCH(C2057,Справочник!$A$5:$A$16,0))</f>
        <v>4.7</v>
      </c>
      <c r="K2057" s="57" t="n">
        <f aca="false">D2057*INDEX(Справочник!$F$5:$F$16,MATCH(C2057,Справочник!$A$5:$A$16,0))</f>
        <v>0.9</v>
      </c>
    </row>
    <row r="2058" customFormat="false" ht="15" hidden="false" customHeight="false" outlineLevel="0" collapsed="false">
      <c r="A2058" s="53" t="n">
        <v>45993</v>
      </c>
      <c r="B2058" s="54" t="s">
        <v>1488</v>
      </c>
      <c r="C2058" s="54" t="s">
        <v>87</v>
      </c>
      <c r="D2058" s="54" t="n">
        <v>1</v>
      </c>
      <c r="E2058" s="55" t="n">
        <v>5.9</v>
      </c>
      <c r="F2058" s="56" t="n">
        <v>0</v>
      </c>
      <c r="G2058" s="57" t="n">
        <f aca="false">D2058*E2058</f>
        <v>5.9</v>
      </c>
      <c r="H2058" s="57" t="n">
        <f aca="false">G2058*(1-F2058)</f>
        <v>5.9</v>
      </c>
      <c r="I2058" s="1" t="n">
        <f aca="false">MONTH(A2058)</f>
        <v>12</v>
      </c>
      <c r="J2058" s="57" t="n">
        <f aca="false">D2058*INDEX(Справочник!$E$5:$E$16,MATCH(C2058,Справочник!$A$5:$A$16,0))</f>
        <v>1.9</v>
      </c>
      <c r="K2058" s="57" t="n">
        <f aca="false">D2058*INDEX(Справочник!$F$5:$F$16,MATCH(C2058,Справочник!$A$5:$A$16,0))</f>
        <v>0.7</v>
      </c>
    </row>
    <row r="2059" customFormat="false" ht="15" hidden="false" customHeight="false" outlineLevel="0" collapsed="false">
      <c r="A2059" s="53" t="n">
        <v>45993</v>
      </c>
      <c r="B2059" s="54" t="s">
        <v>1489</v>
      </c>
      <c r="C2059" s="54" t="s">
        <v>82</v>
      </c>
      <c r="D2059" s="54" t="n">
        <v>1</v>
      </c>
      <c r="E2059" s="55" t="n">
        <v>32</v>
      </c>
      <c r="F2059" s="56" t="n">
        <v>0.1</v>
      </c>
      <c r="G2059" s="57" t="n">
        <f aca="false">D2059*E2059</f>
        <v>32</v>
      </c>
      <c r="H2059" s="57" t="n">
        <f aca="false">G2059*(1-F2059)</f>
        <v>28.8</v>
      </c>
      <c r="I2059" s="1" t="n">
        <f aca="false">MONTH(A2059)</f>
        <v>12</v>
      </c>
      <c r="J2059" s="57" t="n">
        <f aca="false">D2059*INDEX(Справочник!$E$5:$E$16,MATCH(C2059,Справочник!$A$5:$A$16,0))</f>
        <v>16.5</v>
      </c>
      <c r="K2059" s="57" t="n">
        <f aca="false">D2059*INDEX(Справочник!$F$5:$F$16,MATCH(C2059,Справочник!$A$5:$A$16,0))</f>
        <v>2.4</v>
      </c>
    </row>
    <row r="2060" customFormat="false" ht="15" hidden="false" customHeight="false" outlineLevel="0" collapsed="false">
      <c r="A2060" s="53" t="n">
        <v>45993</v>
      </c>
      <c r="B2060" s="54" t="s">
        <v>1489</v>
      </c>
      <c r="C2060" s="54" t="s">
        <v>89</v>
      </c>
      <c r="D2060" s="54" t="n">
        <v>1</v>
      </c>
      <c r="E2060" s="55" t="n">
        <v>24</v>
      </c>
      <c r="F2060" s="56" t="n">
        <v>0</v>
      </c>
      <c r="G2060" s="57" t="n">
        <f aca="false">D2060*E2060</f>
        <v>24</v>
      </c>
      <c r="H2060" s="57" t="n">
        <f aca="false">G2060*(1-F2060)</f>
        <v>24</v>
      </c>
      <c r="I2060" s="1" t="n">
        <f aca="false">MONTH(A2060)</f>
        <v>12</v>
      </c>
      <c r="J2060" s="57" t="n">
        <f aca="false">D2060*INDEX(Справочник!$E$5:$E$16,MATCH(C2060,Справочник!$A$5:$A$16,0))</f>
        <v>13.5</v>
      </c>
      <c r="K2060" s="57" t="n">
        <f aca="false">D2060*INDEX(Справочник!$F$5:$F$16,MATCH(C2060,Справочник!$A$5:$A$16,0))</f>
        <v>3.8</v>
      </c>
    </row>
    <row r="2061" customFormat="false" ht="15" hidden="false" customHeight="false" outlineLevel="0" collapsed="false">
      <c r="A2061" s="53" t="n">
        <v>45993</v>
      </c>
      <c r="B2061" s="54" t="s">
        <v>1489</v>
      </c>
      <c r="C2061" s="54" t="s">
        <v>83</v>
      </c>
      <c r="D2061" s="54" t="n">
        <v>1</v>
      </c>
      <c r="E2061" s="55" t="n">
        <v>11.5</v>
      </c>
      <c r="F2061" s="56" t="n">
        <v>0</v>
      </c>
      <c r="G2061" s="57" t="n">
        <f aca="false">D2061*E2061</f>
        <v>11.5</v>
      </c>
      <c r="H2061" s="57" t="n">
        <f aca="false">G2061*(1-F2061)</f>
        <v>11.5</v>
      </c>
      <c r="I2061" s="1" t="n">
        <f aca="false">MONTH(A2061)</f>
        <v>12</v>
      </c>
      <c r="J2061" s="57" t="n">
        <f aca="false">D2061*INDEX(Справочник!$E$5:$E$16,MATCH(C2061,Справочник!$A$5:$A$16,0))</f>
        <v>5.1</v>
      </c>
      <c r="K2061" s="57" t="n">
        <f aca="false">D2061*INDEX(Справочник!$F$5:$F$16,MATCH(C2061,Справочник!$A$5:$A$16,0))</f>
        <v>0.9</v>
      </c>
    </row>
    <row r="2062" customFormat="false" ht="15" hidden="false" customHeight="false" outlineLevel="0" collapsed="false">
      <c r="A2062" s="53" t="n">
        <v>45993</v>
      </c>
      <c r="B2062" s="54" t="s">
        <v>1490</v>
      </c>
      <c r="C2062" s="54" t="s">
        <v>83</v>
      </c>
      <c r="D2062" s="54" t="n">
        <v>1</v>
      </c>
      <c r="E2062" s="55" t="n">
        <v>11.5</v>
      </c>
      <c r="F2062" s="56" t="n">
        <v>0.1</v>
      </c>
      <c r="G2062" s="57" t="n">
        <f aca="false">D2062*E2062</f>
        <v>11.5</v>
      </c>
      <c r="H2062" s="57" t="n">
        <f aca="false">G2062*(1-F2062)</f>
        <v>10.35</v>
      </c>
      <c r="I2062" s="1" t="n">
        <f aca="false">MONTH(A2062)</f>
        <v>12</v>
      </c>
      <c r="J2062" s="57" t="n">
        <f aca="false">D2062*INDEX(Справочник!$E$5:$E$16,MATCH(C2062,Справочник!$A$5:$A$16,0))</f>
        <v>5.1</v>
      </c>
      <c r="K2062" s="57" t="n">
        <f aca="false">D2062*INDEX(Справочник!$F$5:$F$16,MATCH(C2062,Справочник!$A$5:$A$16,0))</f>
        <v>0.9</v>
      </c>
    </row>
    <row r="2063" customFormat="false" ht="15" hidden="false" customHeight="false" outlineLevel="0" collapsed="false">
      <c r="A2063" s="53" t="n">
        <v>45993</v>
      </c>
      <c r="B2063" s="54" t="s">
        <v>1491</v>
      </c>
      <c r="C2063" s="54" t="s">
        <v>82</v>
      </c>
      <c r="D2063" s="54" t="n">
        <v>1</v>
      </c>
      <c r="E2063" s="55" t="n">
        <v>32</v>
      </c>
      <c r="F2063" s="56" t="n">
        <v>0.1</v>
      </c>
      <c r="G2063" s="57" t="n">
        <f aca="false">D2063*E2063</f>
        <v>32</v>
      </c>
      <c r="H2063" s="57" t="n">
        <f aca="false">G2063*(1-F2063)</f>
        <v>28.8</v>
      </c>
      <c r="I2063" s="1" t="n">
        <f aca="false">MONTH(A2063)</f>
        <v>12</v>
      </c>
      <c r="J2063" s="57" t="n">
        <f aca="false">D2063*INDEX(Справочник!$E$5:$E$16,MATCH(C2063,Справочник!$A$5:$A$16,0))</f>
        <v>16.5</v>
      </c>
      <c r="K2063" s="57" t="n">
        <f aca="false">D2063*INDEX(Справочник!$F$5:$F$16,MATCH(C2063,Справочник!$A$5:$A$16,0))</f>
        <v>2.4</v>
      </c>
    </row>
    <row r="2064" customFormat="false" ht="15" hidden="false" customHeight="false" outlineLevel="0" collapsed="false">
      <c r="A2064" s="53" t="n">
        <v>45993</v>
      </c>
      <c r="B2064" s="54" t="s">
        <v>1492</v>
      </c>
      <c r="C2064" s="54" t="s">
        <v>84</v>
      </c>
      <c r="D2064" s="54" t="n">
        <v>1</v>
      </c>
      <c r="E2064" s="55" t="n">
        <v>10.5</v>
      </c>
      <c r="F2064" s="56" t="n">
        <v>0</v>
      </c>
      <c r="G2064" s="57" t="n">
        <f aca="false">D2064*E2064</f>
        <v>10.5</v>
      </c>
      <c r="H2064" s="57" t="n">
        <f aca="false">G2064*(1-F2064)</f>
        <v>10.5</v>
      </c>
      <c r="I2064" s="1" t="n">
        <f aca="false">MONTH(A2064)</f>
        <v>12</v>
      </c>
      <c r="J2064" s="57" t="n">
        <f aca="false">D2064*INDEX(Справочник!$E$5:$E$16,MATCH(C2064,Справочник!$A$5:$A$16,0))</f>
        <v>4.7</v>
      </c>
      <c r="K2064" s="57" t="n">
        <f aca="false">D2064*INDEX(Справочник!$F$5:$F$16,MATCH(C2064,Справочник!$A$5:$A$16,0))</f>
        <v>0.9</v>
      </c>
    </row>
    <row r="2065" customFormat="false" ht="15" hidden="false" customHeight="false" outlineLevel="0" collapsed="false">
      <c r="A2065" s="53" t="n">
        <v>45993</v>
      </c>
      <c r="B2065" s="54" t="s">
        <v>1492</v>
      </c>
      <c r="C2065" s="54" t="s">
        <v>89</v>
      </c>
      <c r="D2065" s="54" t="n">
        <v>1</v>
      </c>
      <c r="E2065" s="55" t="n">
        <v>24</v>
      </c>
      <c r="F2065" s="56" t="n">
        <v>0.1</v>
      </c>
      <c r="G2065" s="57" t="n">
        <f aca="false">D2065*E2065</f>
        <v>24</v>
      </c>
      <c r="H2065" s="57" t="n">
        <f aca="false">G2065*(1-F2065)</f>
        <v>21.6</v>
      </c>
      <c r="I2065" s="1" t="n">
        <f aca="false">MONTH(A2065)</f>
        <v>12</v>
      </c>
      <c r="J2065" s="57" t="n">
        <f aca="false">D2065*INDEX(Справочник!$E$5:$E$16,MATCH(C2065,Справочник!$A$5:$A$16,0))</f>
        <v>13.5</v>
      </c>
      <c r="K2065" s="57" t="n">
        <f aca="false">D2065*INDEX(Справочник!$F$5:$F$16,MATCH(C2065,Справочник!$A$5:$A$16,0))</f>
        <v>3.8</v>
      </c>
    </row>
    <row r="2066" customFormat="false" ht="15" hidden="false" customHeight="false" outlineLevel="0" collapsed="false">
      <c r="A2066" s="53" t="n">
        <v>45993</v>
      </c>
      <c r="B2066" s="54" t="s">
        <v>1493</v>
      </c>
      <c r="C2066" s="54" t="s">
        <v>80</v>
      </c>
      <c r="D2066" s="54" t="n">
        <v>3</v>
      </c>
      <c r="E2066" s="55" t="n">
        <v>9.9</v>
      </c>
      <c r="F2066" s="56" t="n">
        <v>0</v>
      </c>
      <c r="G2066" s="57" t="n">
        <f aca="false">D2066*E2066</f>
        <v>29.7</v>
      </c>
      <c r="H2066" s="57" t="n">
        <f aca="false">G2066*(1-F2066)</f>
        <v>29.7</v>
      </c>
      <c r="I2066" s="1" t="n">
        <f aca="false">MONTH(A2066)</f>
        <v>12</v>
      </c>
      <c r="J2066" s="57" t="n">
        <f aca="false">D2066*INDEX(Справочник!$E$5:$E$16,MATCH(C2066,Справочник!$A$5:$A$16,0))</f>
        <v>12.6</v>
      </c>
      <c r="K2066" s="57" t="n">
        <f aca="false">D2066*INDEX(Справочник!$F$5:$F$16,MATCH(C2066,Справочник!$A$5:$A$16,0))</f>
        <v>2.7</v>
      </c>
    </row>
    <row r="2067" customFormat="false" ht="15" hidden="false" customHeight="false" outlineLevel="0" collapsed="false">
      <c r="A2067" s="53" t="n">
        <v>45994</v>
      </c>
      <c r="B2067" s="54" t="s">
        <v>1494</v>
      </c>
      <c r="C2067" s="54" t="s">
        <v>90</v>
      </c>
      <c r="D2067" s="54" t="n">
        <v>2</v>
      </c>
      <c r="E2067" s="55" t="n">
        <v>4.5</v>
      </c>
      <c r="F2067" s="56" t="n">
        <v>0</v>
      </c>
      <c r="G2067" s="57" t="n">
        <f aca="false">D2067*E2067</f>
        <v>9</v>
      </c>
      <c r="H2067" s="57" t="n">
        <f aca="false">G2067*(1-F2067)</f>
        <v>9</v>
      </c>
      <c r="I2067" s="1" t="n">
        <f aca="false">MONTH(A2067)</f>
        <v>12</v>
      </c>
      <c r="J2067" s="57" t="n">
        <f aca="false">D2067*INDEX(Справочник!$E$5:$E$16,MATCH(C2067,Справочник!$A$5:$A$16,0))</f>
        <v>3.2</v>
      </c>
      <c r="K2067" s="57" t="n">
        <f aca="false">D2067*INDEX(Справочник!$F$5:$F$16,MATCH(C2067,Справочник!$A$5:$A$16,0))</f>
        <v>5.8</v>
      </c>
    </row>
    <row r="2068" customFormat="false" ht="15" hidden="false" customHeight="false" outlineLevel="0" collapsed="false">
      <c r="A2068" s="53" t="n">
        <v>45994</v>
      </c>
      <c r="B2068" s="54" t="s">
        <v>1495</v>
      </c>
      <c r="C2068" s="54" t="s">
        <v>80</v>
      </c>
      <c r="D2068" s="54" t="n">
        <v>1</v>
      </c>
      <c r="E2068" s="55" t="n">
        <v>9.9</v>
      </c>
      <c r="F2068" s="56" t="n">
        <v>0</v>
      </c>
      <c r="G2068" s="57" t="n">
        <f aca="false">D2068*E2068</f>
        <v>9.9</v>
      </c>
      <c r="H2068" s="57" t="n">
        <f aca="false">G2068*(1-F2068)</f>
        <v>9.9</v>
      </c>
      <c r="I2068" s="1" t="n">
        <f aca="false">MONTH(A2068)</f>
        <v>12</v>
      </c>
      <c r="J2068" s="57" t="n">
        <f aca="false">D2068*INDEX(Справочник!$E$5:$E$16,MATCH(C2068,Справочник!$A$5:$A$16,0))</f>
        <v>4.2</v>
      </c>
      <c r="K2068" s="57" t="n">
        <f aca="false">D2068*INDEX(Справочник!$F$5:$F$16,MATCH(C2068,Справочник!$A$5:$A$16,0))</f>
        <v>0.9</v>
      </c>
    </row>
    <row r="2069" customFormat="false" ht="15" hidden="false" customHeight="false" outlineLevel="0" collapsed="false">
      <c r="A2069" s="53" t="n">
        <v>45994</v>
      </c>
      <c r="B2069" s="54" t="s">
        <v>1495</v>
      </c>
      <c r="C2069" s="54" t="s">
        <v>90</v>
      </c>
      <c r="D2069" s="54" t="n">
        <v>1</v>
      </c>
      <c r="E2069" s="55" t="n">
        <v>4.5</v>
      </c>
      <c r="F2069" s="56" t="n">
        <v>0.1</v>
      </c>
      <c r="G2069" s="57" t="n">
        <f aca="false">D2069*E2069</f>
        <v>4.5</v>
      </c>
      <c r="H2069" s="57" t="n">
        <f aca="false">G2069*(1-F2069)</f>
        <v>4.05</v>
      </c>
      <c r="I2069" s="1" t="n">
        <f aca="false">MONTH(A2069)</f>
        <v>12</v>
      </c>
      <c r="J2069" s="57" t="n">
        <f aca="false">D2069*INDEX(Справочник!$E$5:$E$16,MATCH(C2069,Справочник!$A$5:$A$16,0))</f>
        <v>1.6</v>
      </c>
      <c r="K2069" s="57" t="n">
        <f aca="false">D2069*INDEX(Справочник!$F$5:$F$16,MATCH(C2069,Справочник!$A$5:$A$16,0))</f>
        <v>2.9</v>
      </c>
    </row>
    <row r="2070" customFormat="false" ht="15" hidden="false" customHeight="false" outlineLevel="0" collapsed="false">
      <c r="A2070" s="53" t="n">
        <v>45994</v>
      </c>
      <c r="B2070" s="54" t="s">
        <v>1496</v>
      </c>
      <c r="C2070" s="54" t="s">
        <v>87</v>
      </c>
      <c r="D2070" s="54" t="n">
        <v>3</v>
      </c>
      <c r="E2070" s="55" t="n">
        <v>5.9</v>
      </c>
      <c r="F2070" s="56" t="n">
        <v>0.1</v>
      </c>
      <c r="G2070" s="57" t="n">
        <f aca="false">D2070*E2070</f>
        <v>17.7</v>
      </c>
      <c r="H2070" s="57" t="n">
        <f aca="false">G2070*(1-F2070)</f>
        <v>15.93</v>
      </c>
      <c r="I2070" s="1" t="n">
        <f aca="false">MONTH(A2070)</f>
        <v>12</v>
      </c>
      <c r="J2070" s="57" t="n">
        <f aca="false">D2070*INDEX(Справочник!$E$5:$E$16,MATCH(C2070,Справочник!$A$5:$A$16,0))</f>
        <v>5.7</v>
      </c>
      <c r="K2070" s="57" t="n">
        <f aca="false">D2070*INDEX(Справочник!$F$5:$F$16,MATCH(C2070,Справочник!$A$5:$A$16,0))</f>
        <v>2.1</v>
      </c>
    </row>
    <row r="2071" customFormat="false" ht="15" hidden="false" customHeight="false" outlineLevel="0" collapsed="false">
      <c r="A2071" s="53" t="n">
        <v>45994</v>
      </c>
      <c r="B2071" s="54" t="s">
        <v>1496</v>
      </c>
      <c r="C2071" s="54" t="s">
        <v>86</v>
      </c>
      <c r="D2071" s="54" t="n">
        <v>2</v>
      </c>
      <c r="E2071" s="55" t="n">
        <v>7.5</v>
      </c>
      <c r="F2071" s="56" t="n">
        <v>0.1</v>
      </c>
      <c r="G2071" s="57" t="n">
        <f aca="false">D2071*E2071</f>
        <v>15</v>
      </c>
      <c r="H2071" s="57" t="n">
        <f aca="false">G2071*(1-F2071)</f>
        <v>13.5</v>
      </c>
      <c r="I2071" s="1" t="n">
        <f aca="false">MONTH(A2071)</f>
        <v>12</v>
      </c>
      <c r="J2071" s="57" t="n">
        <f aca="false">D2071*INDEX(Справочник!$E$5:$E$16,MATCH(C2071,Справочник!$A$5:$A$16,0))</f>
        <v>5.2</v>
      </c>
      <c r="K2071" s="57" t="n">
        <f aca="false">D2071*INDEX(Справочник!$F$5:$F$16,MATCH(C2071,Справочник!$A$5:$A$16,0))</f>
        <v>1.4</v>
      </c>
    </row>
    <row r="2072" customFormat="false" ht="15" hidden="false" customHeight="false" outlineLevel="0" collapsed="false">
      <c r="A2072" s="53" t="n">
        <v>45994</v>
      </c>
      <c r="B2072" s="54" t="s">
        <v>1497</v>
      </c>
      <c r="C2072" s="54" t="s">
        <v>80</v>
      </c>
      <c r="D2072" s="54" t="n">
        <v>1</v>
      </c>
      <c r="E2072" s="55" t="n">
        <v>9.9</v>
      </c>
      <c r="F2072" s="56" t="n">
        <v>0</v>
      </c>
      <c r="G2072" s="57" t="n">
        <f aca="false">D2072*E2072</f>
        <v>9.9</v>
      </c>
      <c r="H2072" s="57" t="n">
        <f aca="false">G2072*(1-F2072)</f>
        <v>9.9</v>
      </c>
      <c r="I2072" s="1" t="n">
        <f aca="false">MONTH(A2072)</f>
        <v>12</v>
      </c>
      <c r="J2072" s="57" t="n">
        <f aca="false">D2072*INDEX(Справочник!$E$5:$E$16,MATCH(C2072,Справочник!$A$5:$A$16,0))</f>
        <v>4.2</v>
      </c>
      <c r="K2072" s="57" t="n">
        <f aca="false">D2072*INDEX(Справочник!$F$5:$F$16,MATCH(C2072,Справочник!$A$5:$A$16,0))</f>
        <v>0.9</v>
      </c>
    </row>
    <row r="2073" customFormat="false" ht="15" hidden="false" customHeight="false" outlineLevel="0" collapsed="false">
      <c r="A2073" s="53" t="n">
        <v>45994</v>
      </c>
      <c r="B2073" s="54" t="s">
        <v>1498</v>
      </c>
      <c r="C2073" s="54" t="s">
        <v>81</v>
      </c>
      <c r="D2073" s="54" t="n">
        <v>1</v>
      </c>
      <c r="E2073" s="55" t="n">
        <v>29.9</v>
      </c>
      <c r="F2073" s="56" t="n">
        <v>0</v>
      </c>
      <c r="G2073" s="57" t="n">
        <f aca="false">D2073*E2073</f>
        <v>29.9</v>
      </c>
      <c r="H2073" s="57" t="n">
        <f aca="false">G2073*(1-F2073)</f>
        <v>29.9</v>
      </c>
      <c r="I2073" s="1" t="n">
        <f aca="false">MONTH(A2073)</f>
        <v>12</v>
      </c>
      <c r="J2073" s="57" t="n">
        <f aca="false">D2073*INDEX(Справочник!$E$5:$E$16,MATCH(C2073,Справочник!$A$5:$A$16,0))</f>
        <v>14.8</v>
      </c>
      <c r="K2073" s="57" t="n">
        <f aca="false">D2073*INDEX(Справочник!$F$5:$F$16,MATCH(C2073,Справочник!$A$5:$A$16,0))</f>
        <v>2.4</v>
      </c>
    </row>
    <row r="2074" customFormat="false" ht="15" hidden="false" customHeight="false" outlineLevel="0" collapsed="false">
      <c r="A2074" s="53" t="n">
        <v>45994</v>
      </c>
      <c r="B2074" s="54" t="s">
        <v>1498</v>
      </c>
      <c r="C2074" s="54" t="s">
        <v>83</v>
      </c>
      <c r="D2074" s="54" t="n">
        <v>2</v>
      </c>
      <c r="E2074" s="55" t="n">
        <v>11.5</v>
      </c>
      <c r="F2074" s="56" t="n">
        <v>0</v>
      </c>
      <c r="G2074" s="57" t="n">
        <f aca="false">D2074*E2074</f>
        <v>23</v>
      </c>
      <c r="H2074" s="57" t="n">
        <f aca="false">G2074*(1-F2074)</f>
        <v>23</v>
      </c>
      <c r="I2074" s="1" t="n">
        <f aca="false">MONTH(A2074)</f>
        <v>12</v>
      </c>
      <c r="J2074" s="57" t="n">
        <f aca="false">D2074*INDEX(Справочник!$E$5:$E$16,MATCH(C2074,Справочник!$A$5:$A$16,0))</f>
        <v>10.2</v>
      </c>
      <c r="K2074" s="57" t="n">
        <f aca="false">D2074*INDEX(Справочник!$F$5:$F$16,MATCH(C2074,Справочник!$A$5:$A$16,0))</f>
        <v>1.8</v>
      </c>
    </row>
    <row r="2075" customFormat="false" ht="15" hidden="false" customHeight="false" outlineLevel="0" collapsed="false">
      <c r="A2075" s="53" t="n">
        <v>45994</v>
      </c>
      <c r="B2075" s="54" t="s">
        <v>1499</v>
      </c>
      <c r="C2075" s="54" t="s">
        <v>83</v>
      </c>
      <c r="D2075" s="54" t="n">
        <v>1</v>
      </c>
      <c r="E2075" s="55" t="n">
        <v>11.5</v>
      </c>
      <c r="F2075" s="56" t="n">
        <v>0.1</v>
      </c>
      <c r="G2075" s="57" t="n">
        <f aca="false">D2075*E2075</f>
        <v>11.5</v>
      </c>
      <c r="H2075" s="57" t="n">
        <f aca="false">G2075*(1-F2075)</f>
        <v>10.35</v>
      </c>
      <c r="I2075" s="1" t="n">
        <f aca="false">MONTH(A2075)</f>
        <v>12</v>
      </c>
      <c r="J2075" s="57" t="n">
        <f aca="false">D2075*INDEX(Справочник!$E$5:$E$16,MATCH(C2075,Справочник!$A$5:$A$16,0))</f>
        <v>5.1</v>
      </c>
      <c r="K2075" s="57" t="n">
        <f aca="false">D2075*INDEX(Справочник!$F$5:$F$16,MATCH(C2075,Справочник!$A$5:$A$16,0))</f>
        <v>0.9</v>
      </c>
    </row>
    <row r="2076" customFormat="false" ht="15" hidden="false" customHeight="false" outlineLevel="0" collapsed="false">
      <c r="A2076" s="53" t="n">
        <v>45994</v>
      </c>
      <c r="B2076" s="54" t="s">
        <v>1500</v>
      </c>
      <c r="C2076" s="54" t="s">
        <v>84</v>
      </c>
      <c r="D2076" s="54" t="n">
        <v>2</v>
      </c>
      <c r="E2076" s="55" t="n">
        <v>10.5</v>
      </c>
      <c r="F2076" s="56" t="n">
        <v>0.1</v>
      </c>
      <c r="G2076" s="57" t="n">
        <f aca="false">D2076*E2076</f>
        <v>21</v>
      </c>
      <c r="H2076" s="57" t="n">
        <f aca="false">G2076*(1-F2076)</f>
        <v>18.9</v>
      </c>
      <c r="I2076" s="1" t="n">
        <f aca="false">MONTH(A2076)</f>
        <v>12</v>
      </c>
      <c r="J2076" s="57" t="n">
        <f aca="false">D2076*INDEX(Справочник!$E$5:$E$16,MATCH(C2076,Справочник!$A$5:$A$16,0))</f>
        <v>9.4</v>
      </c>
      <c r="K2076" s="57" t="n">
        <f aca="false">D2076*INDEX(Справочник!$F$5:$F$16,MATCH(C2076,Справочник!$A$5:$A$16,0))</f>
        <v>1.8</v>
      </c>
    </row>
    <row r="2077" customFormat="false" ht="15" hidden="false" customHeight="false" outlineLevel="0" collapsed="false">
      <c r="A2077" s="53" t="n">
        <v>45994</v>
      </c>
      <c r="B2077" s="54" t="s">
        <v>1500</v>
      </c>
      <c r="C2077" s="54" t="s">
        <v>85</v>
      </c>
      <c r="D2077" s="54" t="n">
        <v>1</v>
      </c>
      <c r="E2077" s="55" t="n">
        <v>6.9</v>
      </c>
      <c r="F2077" s="56" t="n">
        <v>0.1</v>
      </c>
      <c r="G2077" s="57" t="n">
        <f aca="false">D2077*E2077</f>
        <v>6.9</v>
      </c>
      <c r="H2077" s="57" t="n">
        <f aca="false">G2077*(1-F2077)</f>
        <v>6.21</v>
      </c>
      <c r="I2077" s="1" t="n">
        <f aca="false">MONTH(A2077)</f>
        <v>12</v>
      </c>
      <c r="J2077" s="57" t="n">
        <f aca="false">D2077*INDEX(Справочник!$E$5:$E$16,MATCH(C2077,Справочник!$A$5:$A$16,0))</f>
        <v>2.3</v>
      </c>
      <c r="K2077" s="57" t="n">
        <f aca="false">D2077*INDEX(Справочник!$F$5:$F$16,MATCH(C2077,Справочник!$A$5:$A$16,0))</f>
        <v>0.7</v>
      </c>
    </row>
    <row r="2078" customFormat="false" ht="15" hidden="false" customHeight="false" outlineLevel="0" collapsed="false">
      <c r="A2078" s="53" t="n">
        <v>45994</v>
      </c>
      <c r="B2078" s="54" t="s">
        <v>1500</v>
      </c>
      <c r="C2078" s="54" t="s">
        <v>81</v>
      </c>
      <c r="D2078" s="54" t="n">
        <v>1</v>
      </c>
      <c r="E2078" s="55" t="n">
        <v>29.9</v>
      </c>
      <c r="F2078" s="56" t="n">
        <v>0</v>
      </c>
      <c r="G2078" s="57" t="n">
        <f aca="false">D2078*E2078</f>
        <v>29.9</v>
      </c>
      <c r="H2078" s="57" t="n">
        <f aca="false">G2078*(1-F2078)</f>
        <v>29.9</v>
      </c>
      <c r="I2078" s="1" t="n">
        <f aca="false">MONTH(A2078)</f>
        <v>12</v>
      </c>
      <c r="J2078" s="57" t="n">
        <f aca="false">D2078*INDEX(Справочник!$E$5:$E$16,MATCH(C2078,Справочник!$A$5:$A$16,0))</f>
        <v>14.8</v>
      </c>
      <c r="K2078" s="57" t="n">
        <f aca="false">D2078*INDEX(Справочник!$F$5:$F$16,MATCH(C2078,Справочник!$A$5:$A$16,0))</f>
        <v>2.4</v>
      </c>
    </row>
    <row r="2079" customFormat="false" ht="15" hidden="false" customHeight="false" outlineLevel="0" collapsed="false">
      <c r="A2079" s="53" t="n">
        <v>45995</v>
      </c>
      <c r="B2079" s="54" t="s">
        <v>1501</v>
      </c>
      <c r="C2079" s="54" t="s">
        <v>90</v>
      </c>
      <c r="D2079" s="54" t="n">
        <v>2</v>
      </c>
      <c r="E2079" s="55" t="n">
        <v>4.5</v>
      </c>
      <c r="F2079" s="56" t="n">
        <v>0</v>
      </c>
      <c r="G2079" s="57" t="n">
        <f aca="false">D2079*E2079</f>
        <v>9</v>
      </c>
      <c r="H2079" s="57" t="n">
        <f aca="false">G2079*(1-F2079)</f>
        <v>9</v>
      </c>
      <c r="I2079" s="1" t="n">
        <f aca="false">MONTH(A2079)</f>
        <v>12</v>
      </c>
      <c r="J2079" s="57" t="n">
        <f aca="false">D2079*INDEX(Справочник!$E$5:$E$16,MATCH(C2079,Справочник!$A$5:$A$16,0))</f>
        <v>3.2</v>
      </c>
      <c r="K2079" s="57" t="n">
        <f aca="false">D2079*INDEX(Справочник!$F$5:$F$16,MATCH(C2079,Справочник!$A$5:$A$16,0))</f>
        <v>5.8</v>
      </c>
    </row>
    <row r="2080" customFormat="false" ht="15" hidden="false" customHeight="false" outlineLevel="0" collapsed="false">
      <c r="A2080" s="53" t="n">
        <v>45995</v>
      </c>
      <c r="B2080" s="54" t="s">
        <v>1501</v>
      </c>
      <c r="C2080" s="54" t="s">
        <v>86</v>
      </c>
      <c r="D2080" s="54" t="n">
        <v>1</v>
      </c>
      <c r="E2080" s="55" t="n">
        <v>7.5</v>
      </c>
      <c r="F2080" s="56" t="n">
        <v>0</v>
      </c>
      <c r="G2080" s="57" t="n">
        <f aca="false">D2080*E2080</f>
        <v>7.5</v>
      </c>
      <c r="H2080" s="57" t="n">
        <f aca="false">G2080*(1-F2080)</f>
        <v>7.5</v>
      </c>
      <c r="I2080" s="1" t="n">
        <f aca="false">MONTH(A2080)</f>
        <v>12</v>
      </c>
      <c r="J2080" s="57" t="n">
        <f aca="false">D2080*INDEX(Справочник!$E$5:$E$16,MATCH(C2080,Справочник!$A$5:$A$16,0))</f>
        <v>2.6</v>
      </c>
      <c r="K2080" s="57" t="n">
        <f aca="false">D2080*INDEX(Справочник!$F$5:$F$16,MATCH(C2080,Справочник!$A$5:$A$16,0))</f>
        <v>0.7</v>
      </c>
    </row>
    <row r="2081" customFormat="false" ht="15" hidden="false" customHeight="false" outlineLevel="0" collapsed="false">
      <c r="A2081" s="53" t="n">
        <v>45995</v>
      </c>
      <c r="B2081" s="54" t="s">
        <v>1502</v>
      </c>
      <c r="C2081" s="54" t="s">
        <v>80</v>
      </c>
      <c r="D2081" s="54" t="n">
        <v>1</v>
      </c>
      <c r="E2081" s="55" t="n">
        <v>9.9</v>
      </c>
      <c r="F2081" s="56" t="n">
        <v>0</v>
      </c>
      <c r="G2081" s="57" t="n">
        <f aca="false">D2081*E2081</f>
        <v>9.9</v>
      </c>
      <c r="H2081" s="57" t="n">
        <f aca="false">G2081*(1-F2081)</f>
        <v>9.9</v>
      </c>
      <c r="I2081" s="1" t="n">
        <f aca="false">MONTH(A2081)</f>
        <v>12</v>
      </c>
      <c r="J2081" s="57" t="n">
        <f aca="false">D2081*INDEX(Справочник!$E$5:$E$16,MATCH(C2081,Справочник!$A$5:$A$16,0))</f>
        <v>4.2</v>
      </c>
      <c r="K2081" s="57" t="n">
        <f aca="false">D2081*INDEX(Справочник!$F$5:$F$16,MATCH(C2081,Справочник!$A$5:$A$16,0))</f>
        <v>0.9</v>
      </c>
    </row>
    <row r="2082" customFormat="false" ht="15" hidden="false" customHeight="false" outlineLevel="0" collapsed="false">
      <c r="A2082" s="53" t="n">
        <v>45995</v>
      </c>
      <c r="B2082" s="54" t="s">
        <v>1503</v>
      </c>
      <c r="C2082" s="54" t="s">
        <v>82</v>
      </c>
      <c r="D2082" s="54" t="n">
        <v>2</v>
      </c>
      <c r="E2082" s="55" t="n">
        <v>32</v>
      </c>
      <c r="F2082" s="56" t="n">
        <v>0</v>
      </c>
      <c r="G2082" s="57" t="n">
        <f aca="false">D2082*E2082</f>
        <v>64</v>
      </c>
      <c r="H2082" s="57" t="n">
        <f aca="false">G2082*(1-F2082)</f>
        <v>64</v>
      </c>
      <c r="I2082" s="1" t="n">
        <f aca="false">MONTH(A2082)</f>
        <v>12</v>
      </c>
      <c r="J2082" s="57" t="n">
        <f aca="false">D2082*INDEX(Справочник!$E$5:$E$16,MATCH(C2082,Справочник!$A$5:$A$16,0))</f>
        <v>33</v>
      </c>
      <c r="K2082" s="57" t="n">
        <f aca="false">D2082*INDEX(Справочник!$F$5:$F$16,MATCH(C2082,Справочник!$A$5:$A$16,0))</f>
        <v>4.8</v>
      </c>
    </row>
    <row r="2083" customFormat="false" ht="15" hidden="false" customHeight="false" outlineLevel="0" collapsed="false">
      <c r="A2083" s="53" t="n">
        <v>45995</v>
      </c>
      <c r="B2083" s="54" t="s">
        <v>1503</v>
      </c>
      <c r="C2083" s="54" t="s">
        <v>85</v>
      </c>
      <c r="D2083" s="54" t="n">
        <v>1</v>
      </c>
      <c r="E2083" s="55" t="n">
        <v>6.9</v>
      </c>
      <c r="F2083" s="56" t="n">
        <v>0.1</v>
      </c>
      <c r="G2083" s="57" t="n">
        <f aca="false">D2083*E2083</f>
        <v>6.9</v>
      </c>
      <c r="H2083" s="57" t="n">
        <f aca="false">G2083*(1-F2083)</f>
        <v>6.21</v>
      </c>
      <c r="I2083" s="1" t="n">
        <f aca="false">MONTH(A2083)</f>
        <v>12</v>
      </c>
      <c r="J2083" s="57" t="n">
        <f aca="false">D2083*INDEX(Справочник!$E$5:$E$16,MATCH(C2083,Справочник!$A$5:$A$16,0))</f>
        <v>2.3</v>
      </c>
      <c r="K2083" s="57" t="n">
        <f aca="false">D2083*INDEX(Справочник!$F$5:$F$16,MATCH(C2083,Справочник!$A$5:$A$16,0))</f>
        <v>0.7</v>
      </c>
    </row>
    <row r="2084" customFormat="false" ht="15" hidden="false" customHeight="false" outlineLevel="0" collapsed="false">
      <c r="A2084" s="53" t="n">
        <v>45995</v>
      </c>
      <c r="B2084" s="54" t="s">
        <v>1503</v>
      </c>
      <c r="C2084" s="54" t="s">
        <v>91</v>
      </c>
      <c r="D2084" s="54" t="n">
        <v>1</v>
      </c>
      <c r="E2084" s="55" t="n">
        <v>28</v>
      </c>
      <c r="F2084" s="56" t="n">
        <v>0.2</v>
      </c>
      <c r="G2084" s="57" t="n">
        <f aca="false">D2084*E2084</f>
        <v>28</v>
      </c>
      <c r="H2084" s="57" t="n">
        <f aca="false">G2084*(1-F2084)</f>
        <v>22.4</v>
      </c>
      <c r="I2084" s="1" t="n">
        <f aca="false">MONTH(A2084)</f>
        <v>12</v>
      </c>
      <c r="J2084" s="57" t="n">
        <f aca="false">D2084*INDEX(Справочник!$E$5:$E$16,MATCH(C2084,Справочник!$A$5:$A$16,0))</f>
        <v>17.4</v>
      </c>
      <c r="K2084" s="57" t="n">
        <f aca="false">D2084*INDEX(Справочник!$F$5:$F$16,MATCH(C2084,Справочник!$A$5:$A$16,0))</f>
        <v>7.9</v>
      </c>
    </row>
    <row r="2085" customFormat="false" ht="15" hidden="false" customHeight="false" outlineLevel="0" collapsed="false">
      <c r="A2085" s="53" t="n">
        <v>45995</v>
      </c>
      <c r="B2085" s="54" t="s">
        <v>1504</v>
      </c>
      <c r="C2085" s="54" t="s">
        <v>84</v>
      </c>
      <c r="D2085" s="54" t="n">
        <v>1</v>
      </c>
      <c r="E2085" s="55" t="n">
        <v>10.5</v>
      </c>
      <c r="F2085" s="56" t="n">
        <v>0</v>
      </c>
      <c r="G2085" s="57" t="n">
        <f aca="false">D2085*E2085</f>
        <v>10.5</v>
      </c>
      <c r="H2085" s="57" t="n">
        <f aca="false">G2085*(1-F2085)</f>
        <v>10.5</v>
      </c>
      <c r="I2085" s="1" t="n">
        <f aca="false">MONTH(A2085)</f>
        <v>12</v>
      </c>
      <c r="J2085" s="57" t="n">
        <f aca="false">D2085*INDEX(Справочник!$E$5:$E$16,MATCH(C2085,Справочник!$A$5:$A$16,0))</f>
        <v>4.7</v>
      </c>
      <c r="K2085" s="57" t="n">
        <f aca="false">D2085*INDEX(Справочник!$F$5:$F$16,MATCH(C2085,Справочник!$A$5:$A$16,0))</f>
        <v>0.9</v>
      </c>
    </row>
    <row r="2086" customFormat="false" ht="15" hidden="false" customHeight="false" outlineLevel="0" collapsed="false">
      <c r="A2086" s="53" t="n">
        <v>45995</v>
      </c>
      <c r="B2086" s="54" t="s">
        <v>1504</v>
      </c>
      <c r="C2086" s="54" t="s">
        <v>82</v>
      </c>
      <c r="D2086" s="54" t="n">
        <v>1</v>
      </c>
      <c r="E2086" s="55" t="n">
        <v>32</v>
      </c>
      <c r="F2086" s="56" t="n">
        <v>0</v>
      </c>
      <c r="G2086" s="57" t="n">
        <f aca="false">D2086*E2086</f>
        <v>32</v>
      </c>
      <c r="H2086" s="57" t="n">
        <f aca="false">G2086*(1-F2086)</f>
        <v>32</v>
      </c>
      <c r="I2086" s="1" t="n">
        <f aca="false">MONTH(A2086)</f>
        <v>12</v>
      </c>
      <c r="J2086" s="57" t="n">
        <f aca="false">D2086*INDEX(Справочник!$E$5:$E$16,MATCH(C2086,Справочник!$A$5:$A$16,0))</f>
        <v>16.5</v>
      </c>
      <c r="K2086" s="57" t="n">
        <f aca="false">D2086*INDEX(Справочник!$F$5:$F$16,MATCH(C2086,Справочник!$A$5:$A$16,0))</f>
        <v>2.4</v>
      </c>
    </row>
    <row r="2087" customFormat="false" ht="15" hidden="false" customHeight="false" outlineLevel="0" collapsed="false">
      <c r="A2087" s="53" t="n">
        <v>45995</v>
      </c>
      <c r="B2087" s="54" t="s">
        <v>1504</v>
      </c>
      <c r="C2087" s="54" t="s">
        <v>91</v>
      </c>
      <c r="D2087" s="54" t="n">
        <v>1</v>
      </c>
      <c r="E2087" s="55" t="n">
        <v>28</v>
      </c>
      <c r="F2087" s="56" t="n">
        <v>0.2</v>
      </c>
      <c r="G2087" s="57" t="n">
        <f aca="false">D2087*E2087</f>
        <v>28</v>
      </c>
      <c r="H2087" s="57" t="n">
        <f aca="false">G2087*(1-F2087)</f>
        <v>22.4</v>
      </c>
      <c r="I2087" s="1" t="n">
        <f aca="false">MONTH(A2087)</f>
        <v>12</v>
      </c>
      <c r="J2087" s="57" t="n">
        <f aca="false">D2087*INDEX(Справочник!$E$5:$E$16,MATCH(C2087,Справочник!$A$5:$A$16,0))</f>
        <v>17.4</v>
      </c>
      <c r="K2087" s="57" t="n">
        <f aca="false">D2087*INDEX(Справочник!$F$5:$F$16,MATCH(C2087,Справочник!$A$5:$A$16,0))</f>
        <v>7.9</v>
      </c>
    </row>
    <row r="2088" customFormat="false" ht="15" hidden="false" customHeight="false" outlineLevel="0" collapsed="false">
      <c r="A2088" s="53" t="n">
        <v>45995</v>
      </c>
      <c r="B2088" s="54" t="s">
        <v>1505</v>
      </c>
      <c r="C2088" s="54" t="s">
        <v>80</v>
      </c>
      <c r="D2088" s="54" t="n">
        <v>1</v>
      </c>
      <c r="E2088" s="55" t="n">
        <v>9.9</v>
      </c>
      <c r="F2088" s="56" t="n">
        <v>0.1</v>
      </c>
      <c r="G2088" s="57" t="n">
        <f aca="false">D2088*E2088</f>
        <v>9.9</v>
      </c>
      <c r="H2088" s="57" t="n">
        <f aca="false">G2088*(1-F2088)</f>
        <v>8.91</v>
      </c>
      <c r="I2088" s="1" t="n">
        <f aca="false">MONTH(A2088)</f>
        <v>12</v>
      </c>
      <c r="J2088" s="57" t="n">
        <f aca="false">D2088*INDEX(Справочник!$E$5:$E$16,MATCH(C2088,Справочник!$A$5:$A$16,0))</f>
        <v>4.2</v>
      </c>
      <c r="K2088" s="57" t="n">
        <f aca="false">D2088*INDEX(Справочник!$F$5:$F$16,MATCH(C2088,Справочник!$A$5:$A$16,0))</f>
        <v>0.9</v>
      </c>
    </row>
    <row r="2089" customFormat="false" ht="15" hidden="false" customHeight="false" outlineLevel="0" collapsed="false">
      <c r="A2089" s="53" t="n">
        <v>45995</v>
      </c>
      <c r="B2089" s="54" t="s">
        <v>1506</v>
      </c>
      <c r="C2089" s="54" t="s">
        <v>87</v>
      </c>
      <c r="D2089" s="54" t="n">
        <v>1</v>
      </c>
      <c r="E2089" s="55" t="n">
        <v>5.9</v>
      </c>
      <c r="F2089" s="56" t="n">
        <v>0</v>
      </c>
      <c r="G2089" s="57" t="n">
        <f aca="false">D2089*E2089</f>
        <v>5.9</v>
      </c>
      <c r="H2089" s="57" t="n">
        <f aca="false">G2089*(1-F2089)</f>
        <v>5.9</v>
      </c>
      <c r="I2089" s="1" t="n">
        <f aca="false">MONTH(A2089)</f>
        <v>12</v>
      </c>
      <c r="J2089" s="57" t="n">
        <f aca="false">D2089*INDEX(Справочник!$E$5:$E$16,MATCH(C2089,Справочник!$A$5:$A$16,0))</f>
        <v>1.9</v>
      </c>
      <c r="K2089" s="57" t="n">
        <f aca="false">D2089*INDEX(Справочник!$F$5:$F$16,MATCH(C2089,Справочник!$A$5:$A$16,0))</f>
        <v>0.7</v>
      </c>
    </row>
    <row r="2090" customFormat="false" ht="15" hidden="false" customHeight="false" outlineLevel="0" collapsed="false">
      <c r="A2090" s="53" t="n">
        <v>45995</v>
      </c>
      <c r="B2090" s="54" t="s">
        <v>1507</v>
      </c>
      <c r="C2090" s="54" t="s">
        <v>85</v>
      </c>
      <c r="D2090" s="54" t="n">
        <v>1</v>
      </c>
      <c r="E2090" s="55" t="n">
        <v>6.9</v>
      </c>
      <c r="F2090" s="56" t="n">
        <v>0</v>
      </c>
      <c r="G2090" s="57" t="n">
        <f aca="false">D2090*E2090</f>
        <v>6.9</v>
      </c>
      <c r="H2090" s="57" t="n">
        <f aca="false">G2090*(1-F2090)</f>
        <v>6.9</v>
      </c>
      <c r="I2090" s="1" t="n">
        <f aca="false">MONTH(A2090)</f>
        <v>12</v>
      </c>
      <c r="J2090" s="57" t="n">
        <f aca="false">D2090*INDEX(Справочник!$E$5:$E$16,MATCH(C2090,Справочник!$A$5:$A$16,0))</f>
        <v>2.3</v>
      </c>
      <c r="K2090" s="57" t="n">
        <f aca="false">D2090*INDEX(Справочник!$F$5:$F$16,MATCH(C2090,Справочник!$A$5:$A$16,0))</f>
        <v>0.7</v>
      </c>
    </row>
    <row r="2091" customFormat="false" ht="15" hidden="false" customHeight="false" outlineLevel="0" collapsed="false">
      <c r="A2091" s="53" t="n">
        <v>45995</v>
      </c>
      <c r="B2091" s="54" t="s">
        <v>1507</v>
      </c>
      <c r="C2091" s="54" t="s">
        <v>82</v>
      </c>
      <c r="D2091" s="54" t="n">
        <v>1</v>
      </c>
      <c r="E2091" s="55" t="n">
        <v>32</v>
      </c>
      <c r="F2091" s="56" t="n">
        <v>0</v>
      </c>
      <c r="G2091" s="57" t="n">
        <f aca="false">D2091*E2091</f>
        <v>32</v>
      </c>
      <c r="H2091" s="57" t="n">
        <f aca="false">G2091*(1-F2091)</f>
        <v>32</v>
      </c>
      <c r="I2091" s="1" t="n">
        <f aca="false">MONTH(A2091)</f>
        <v>12</v>
      </c>
      <c r="J2091" s="57" t="n">
        <f aca="false">D2091*INDEX(Справочник!$E$5:$E$16,MATCH(C2091,Справочник!$A$5:$A$16,0))</f>
        <v>16.5</v>
      </c>
      <c r="K2091" s="57" t="n">
        <f aca="false">D2091*INDEX(Справочник!$F$5:$F$16,MATCH(C2091,Справочник!$A$5:$A$16,0))</f>
        <v>2.4</v>
      </c>
    </row>
    <row r="2092" customFormat="false" ht="15" hidden="false" customHeight="false" outlineLevel="0" collapsed="false">
      <c r="A2092" s="53" t="n">
        <v>45995</v>
      </c>
      <c r="B2092" s="54" t="s">
        <v>1507</v>
      </c>
      <c r="C2092" s="54" t="s">
        <v>81</v>
      </c>
      <c r="D2092" s="54" t="n">
        <v>1</v>
      </c>
      <c r="E2092" s="55" t="n">
        <v>29.9</v>
      </c>
      <c r="F2092" s="56" t="n">
        <v>0.1</v>
      </c>
      <c r="G2092" s="57" t="n">
        <f aca="false">D2092*E2092</f>
        <v>29.9</v>
      </c>
      <c r="H2092" s="57" t="n">
        <f aca="false">G2092*(1-F2092)</f>
        <v>26.91</v>
      </c>
      <c r="I2092" s="1" t="n">
        <f aca="false">MONTH(A2092)</f>
        <v>12</v>
      </c>
      <c r="J2092" s="57" t="n">
        <f aca="false">D2092*INDEX(Справочник!$E$5:$E$16,MATCH(C2092,Справочник!$A$5:$A$16,0))</f>
        <v>14.8</v>
      </c>
      <c r="K2092" s="57" t="n">
        <f aca="false">D2092*INDEX(Справочник!$F$5:$F$16,MATCH(C2092,Справочник!$A$5:$A$16,0))</f>
        <v>2.4</v>
      </c>
    </row>
    <row r="2093" customFormat="false" ht="15" hidden="false" customHeight="false" outlineLevel="0" collapsed="false">
      <c r="A2093" s="53" t="n">
        <v>45996</v>
      </c>
      <c r="B2093" s="54" t="s">
        <v>1508</v>
      </c>
      <c r="C2093" s="54" t="s">
        <v>85</v>
      </c>
      <c r="D2093" s="54" t="n">
        <v>1</v>
      </c>
      <c r="E2093" s="55" t="n">
        <v>6.9</v>
      </c>
      <c r="F2093" s="56" t="n">
        <v>0</v>
      </c>
      <c r="G2093" s="57" t="n">
        <f aca="false">D2093*E2093</f>
        <v>6.9</v>
      </c>
      <c r="H2093" s="57" t="n">
        <f aca="false">G2093*(1-F2093)</f>
        <v>6.9</v>
      </c>
      <c r="I2093" s="1" t="n">
        <f aca="false">MONTH(A2093)</f>
        <v>12</v>
      </c>
      <c r="J2093" s="57" t="n">
        <f aca="false">D2093*INDEX(Справочник!$E$5:$E$16,MATCH(C2093,Справочник!$A$5:$A$16,0))</f>
        <v>2.3</v>
      </c>
      <c r="K2093" s="57" t="n">
        <f aca="false">D2093*INDEX(Справочник!$F$5:$F$16,MATCH(C2093,Справочник!$A$5:$A$16,0))</f>
        <v>0.7</v>
      </c>
    </row>
    <row r="2094" customFormat="false" ht="15" hidden="false" customHeight="false" outlineLevel="0" collapsed="false">
      <c r="A2094" s="53" t="n">
        <v>45996</v>
      </c>
      <c r="B2094" s="54" t="s">
        <v>1509</v>
      </c>
      <c r="C2094" s="54" t="s">
        <v>89</v>
      </c>
      <c r="D2094" s="54" t="n">
        <v>1</v>
      </c>
      <c r="E2094" s="55" t="n">
        <v>24</v>
      </c>
      <c r="F2094" s="56" t="n">
        <v>0</v>
      </c>
      <c r="G2094" s="57" t="n">
        <f aca="false">D2094*E2094</f>
        <v>24</v>
      </c>
      <c r="H2094" s="57" t="n">
        <f aca="false">G2094*(1-F2094)</f>
        <v>24</v>
      </c>
      <c r="I2094" s="1" t="n">
        <f aca="false">MONTH(A2094)</f>
        <v>12</v>
      </c>
      <c r="J2094" s="57" t="n">
        <f aca="false">D2094*INDEX(Справочник!$E$5:$E$16,MATCH(C2094,Справочник!$A$5:$A$16,0))</f>
        <v>13.5</v>
      </c>
      <c r="K2094" s="57" t="n">
        <f aca="false">D2094*INDEX(Справочник!$F$5:$F$16,MATCH(C2094,Справочник!$A$5:$A$16,0))</f>
        <v>3.8</v>
      </c>
    </row>
    <row r="2095" customFormat="false" ht="15" hidden="false" customHeight="false" outlineLevel="0" collapsed="false">
      <c r="A2095" s="53" t="n">
        <v>45996</v>
      </c>
      <c r="B2095" s="54" t="s">
        <v>1509</v>
      </c>
      <c r="C2095" s="54" t="s">
        <v>83</v>
      </c>
      <c r="D2095" s="54" t="n">
        <v>1</v>
      </c>
      <c r="E2095" s="55" t="n">
        <v>11.5</v>
      </c>
      <c r="F2095" s="56" t="n">
        <v>0</v>
      </c>
      <c r="G2095" s="57" t="n">
        <f aca="false">D2095*E2095</f>
        <v>11.5</v>
      </c>
      <c r="H2095" s="57" t="n">
        <f aca="false">G2095*(1-F2095)</f>
        <v>11.5</v>
      </c>
      <c r="I2095" s="1" t="n">
        <f aca="false">MONTH(A2095)</f>
        <v>12</v>
      </c>
      <c r="J2095" s="57" t="n">
        <f aca="false">D2095*INDEX(Справочник!$E$5:$E$16,MATCH(C2095,Справочник!$A$5:$A$16,0))</f>
        <v>5.1</v>
      </c>
      <c r="K2095" s="57" t="n">
        <f aca="false">D2095*INDEX(Справочник!$F$5:$F$16,MATCH(C2095,Справочник!$A$5:$A$16,0))</f>
        <v>0.9</v>
      </c>
    </row>
    <row r="2096" customFormat="false" ht="15" hidden="false" customHeight="false" outlineLevel="0" collapsed="false">
      <c r="A2096" s="53" t="n">
        <v>45996</v>
      </c>
      <c r="B2096" s="54" t="s">
        <v>1510</v>
      </c>
      <c r="C2096" s="54" t="s">
        <v>84</v>
      </c>
      <c r="D2096" s="54" t="n">
        <v>1</v>
      </c>
      <c r="E2096" s="55" t="n">
        <v>10.5</v>
      </c>
      <c r="F2096" s="56" t="n">
        <v>0</v>
      </c>
      <c r="G2096" s="57" t="n">
        <f aca="false">D2096*E2096</f>
        <v>10.5</v>
      </c>
      <c r="H2096" s="57" t="n">
        <f aca="false">G2096*(1-F2096)</f>
        <v>10.5</v>
      </c>
      <c r="I2096" s="1" t="n">
        <f aca="false">MONTH(A2096)</f>
        <v>12</v>
      </c>
      <c r="J2096" s="57" t="n">
        <f aca="false">D2096*INDEX(Справочник!$E$5:$E$16,MATCH(C2096,Справочник!$A$5:$A$16,0))</f>
        <v>4.7</v>
      </c>
      <c r="K2096" s="57" t="n">
        <f aca="false">D2096*INDEX(Справочник!$F$5:$F$16,MATCH(C2096,Справочник!$A$5:$A$16,0))</f>
        <v>0.9</v>
      </c>
    </row>
    <row r="2097" customFormat="false" ht="15" hidden="false" customHeight="false" outlineLevel="0" collapsed="false">
      <c r="A2097" s="53" t="n">
        <v>45996</v>
      </c>
      <c r="B2097" s="54" t="s">
        <v>1510</v>
      </c>
      <c r="C2097" s="54" t="s">
        <v>80</v>
      </c>
      <c r="D2097" s="54" t="n">
        <v>3</v>
      </c>
      <c r="E2097" s="55" t="n">
        <v>9.9</v>
      </c>
      <c r="F2097" s="56" t="n">
        <v>0</v>
      </c>
      <c r="G2097" s="57" t="n">
        <f aca="false">D2097*E2097</f>
        <v>29.7</v>
      </c>
      <c r="H2097" s="57" t="n">
        <f aca="false">G2097*(1-F2097)</f>
        <v>29.7</v>
      </c>
      <c r="I2097" s="1" t="n">
        <f aca="false">MONTH(A2097)</f>
        <v>12</v>
      </c>
      <c r="J2097" s="57" t="n">
        <f aca="false">D2097*INDEX(Справочник!$E$5:$E$16,MATCH(C2097,Справочник!$A$5:$A$16,0))</f>
        <v>12.6</v>
      </c>
      <c r="K2097" s="57" t="n">
        <f aca="false">D2097*INDEX(Справочник!$F$5:$F$16,MATCH(C2097,Справочник!$A$5:$A$16,0))</f>
        <v>2.7</v>
      </c>
    </row>
    <row r="2098" customFormat="false" ht="15" hidden="false" customHeight="false" outlineLevel="0" collapsed="false">
      <c r="A2098" s="53" t="n">
        <v>45996</v>
      </c>
      <c r="B2098" s="54" t="s">
        <v>1511</v>
      </c>
      <c r="C2098" s="54" t="s">
        <v>90</v>
      </c>
      <c r="D2098" s="54" t="n">
        <v>1</v>
      </c>
      <c r="E2098" s="55" t="n">
        <v>4.5</v>
      </c>
      <c r="F2098" s="56" t="n">
        <v>0.1</v>
      </c>
      <c r="G2098" s="57" t="n">
        <f aca="false">D2098*E2098</f>
        <v>4.5</v>
      </c>
      <c r="H2098" s="57" t="n">
        <f aca="false">G2098*(1-F2098)</f>
        <v>4.05</v>
      </c>
      <c r="I2098" s="1" t="n">
        <f aca="false">MONTH(A2098)</f>
        <v>12</v>
      </c>
      <c r="J2098" s="57" t="n">
        <f aca="false">D2098*INDEX(Справочник!$E$5:$E$16,MATCH(C2098,Справочник!$A$5:$A$16,0))</f>
        <v>1.6</v>
      </c>
      <c r="K2098" s="57" t="n">
        <f aca="false">D2098*INDEX(Справочник!$F$5:$F$16,MATCH(C2098,Справочник!$A$5:$A$16,0))</f>
        <v>2.9</v>
      </c>
    </row>
    <row r="2099" customFormat="false" ht="15" hidden="false" customHeight="false" outlineLevel="0" collapsed="false">
      <c r="A2099" s="53" t="n">
        <v>45996</v>
      </c>
      <c r="B2099" s="54" t="s">
        <v>1511</v>
      </c>
      <c r="C2099" s="54" t="s">
        <v>81</v>
      </c>
      <c r="D2099" s="54" t="n">
        <v>1</v>
      </c>
      <c r="E2099" s="55" t="n">
        <v>29.9</v>
      </c>
      <c r="F2099" s="56" t="n">
        <v>0.1</v>
      </c>
      <c r="G2099" s="57" t="n">
        <f aca="false">D2099*E2099</f>
        <v>29.9</v>
      </c>
      <c r="H2099" s="57" t="n">
        <f aca="false">G2099*(1-F2099)</f>
        <v>26.91</v>
      </c>
      <c r="I2099" s="1" t="n">
        <f aca="false">MONTH(A2099)</f>
        <v>12</v>
      </c>
      <c r="J2099" s="57" t="n">
        <f aca="false">D2099*INDEX(Справочник!$E$5:$E$16,MATCH(C2099,Справочник!$A$5:$A$16,0))</f>
        <v>14.8</v>
      </c>
      <c r="K2099" s="57" t="n">
        <f aca="false">D2099*INDEX(Справочник!$F$5:$F$16,MATCH(C2099,Справочник!$A$5:$A$16,0))</f>
        <v>2.4</v>
      </c>
    </row>
    <row r="2100" customFormat="false" ht="15" hidden="false" customHeight="false" outlineLevel="0" collapsed="false">
      <c r="A2100" s="53" t="n">
        <v>45996</v>
      </c>
      <c r="B2100" s="54" t="s">
        <v>1512</v>
      </c>
      <c r="C2100" s="54" t="s">
        <v>80</v>
      </c>
      <c r="D2100" s="54" t="n">
        <v>1</v>
      </c>
      <c r="E2100" s="55" t="n">
        <v>9.9</v>
      </c>
      <c r="F2100" s="56" t="n">
        <v>0</v>
      </c>
      <c r="G2100" s="57" t="n">
        <f aca="false">D2100*E2100</f>
        <v>9.9</v>
      </c>
      <c r="H2100" s="57" t="n">
        <f aca="false">G2100*(1-F2100)</f>
        <v>9.9</v>
      </c>
      <c r="I2100" s="1" t="n">
        <f aca="false">MONTH(A2100)</f>
        <v>12</v>
      </c>
      <c r="J2100" s="57" t="n">
        <f aca="false">D2100*INDEX(Справочник!$E$5:$E$16,MATCH(C2100,Справочник!$A$5:$A$16,0))</f>
        <v>4.2</v>
      </c>
      <c r="K2100" s="57" t="n">
        <f aca="false">D2100*INDEX(Справочник!$F$5:$F$16,MATCH(C2100,Справочник!$A$5:$A$16,0))</f>
        <v>0.9</v>
      </c>
    </row>
    <row r="2101" customFormat="false" ht="15" hidden="false" customHeight="false" outlineLevel="0" collapsed="false">
      <c r="A2101" s="53" t="n">
        <v>45996</v>
      </c>
      <c r="B2101" s="54" t="s">
        <v>1512</v>
      </c>
      <c r="C2101" s="54" t="s">
        <v>83</v>
      </c>
      <c r="D2101" s="54" t="n">
        <v>1</v>
      </c>
      <c r="E2101" s="55" t="n">
        <v>11.5</v>
      </c>
      <c r="F2101" s="56" t="n">
        <v>0</v>
      </c>
      <c r="G2101" s="57" t="n">
        <f aca="false">D2101*E2101</f>
        <v>11.5</v>
      </c>
      <c r="H2101" s="57" t="n">
        <f aca="false">G2101*(1-F2101)</f>
        <v>11.5</v>
      </c>
      <c r="I2101" s="1" t="n">
        <f aca="false">MONTH(A2101)</f>
        <v>12</v>
      </c>
      <c r="J2101" s="57" t="n">
        <f aca="false">D2101*INDEX(Справочник!$E$5:$E$16,MATCH(C2101,Справочник!$A$5:$A$16,0))</f>
        <v>5.1</v>
      </c>
      <c r="K2101" s="57" t="n">
        <f aca="false">D2101*INDEX(Справочник!$F$5:$F$16,MATCH(C2101,Справочник!$A$5:$A$16,0))</f>
        <v>0.9</v>
      </c>
    </row>
    <row r="2102" customFormat="false" ht="15" hidden="false" customHeight="false" outlineLevel="0" collapsed="false">
      <c r="A2102" s="53" t="n">
        <v>45996</v>
      </c>
      <c r="B2102" s="54" t="s">
        <v>1513</v>
      </c>
      <c r="C2102" s="54" t="s">
        <v>80</v>
      </c>
      <c r="D2102" s="54" t="n">
        <v>1</v>
      </c>
      <c r="E2102" s="55" t="n">
        <v>9.9</v>
      </c>
      <c r="F2102" s="56" t="n">
        <v>0</v>
      </c>
      <c r="G2102" s="57" t="n">
        <f aca="false">D2102*E2102</f>
        <v>9.9</v>
      </c>
      <c r="H2102" s="57" t="n">
        <f aca="false">G2102*(1-F2102)</f>
        <v>9.9</v>
      </c>
      <c r="I2102" s="1" t="n">
        <f aca="false">MONTH(A2102)</f>
        <v>12</v>
      </c>
      <c r="J2102" s="57" t="n">
        <f aca="false">D2102*INDEX(Справочник!$E$5:$E$16,MATCH(C2102,Справочник!$A$5:$A$16,0))</f>
        <v>4.2</v>
      </c>
      <c r="K2102" s="57" t="n">
        <f aca="false">D2102*INDEX(Справочник!$F$5:$F$16,MATCH(C2102,Справочник!$A$5:$A$16,0))</f>
        <v>0.9</v>
      </c>
    </row>
    <row r="2103" customFormat="false" ht="15" hidden="false" customHeight="false" outlineLevel="0" collapsed="false">
      <c r="A2103" s="53" t="n">
        <v>45996</v>
      </c>
      <c r="B2103" s="54" t="s">
        <v>1514</v>
      </c>
      <c r="C2103" s="54" t="s">
        <v>85</v>
      </c>
      <c r="D2103" s="54" t="n">
        <v>3</v>
      </c>
      <c r="E2103" s="55" t="n">
        <v>6.9</v>
      </c>
      <c r="F2103" s="56" t="n">
        <v>0.1</v>
      </c>
      <c r="G2103" s="57" t="n">
        <f aca="false">D2103*E2103</f>
        <v>20.7</v>
      </c>
      <c r="H2103" s="57" t="n">
        <f aca="false">G2103*(1-F2103)</f>
        <v>18.63</v>
      </c>
      <c r="I2103" s="1" t="n">
        <f aca="false">MONTH(A2103)</f>
        <v>12</v>
      </c>
      <c r="J2103" s="57" t="n">
        <f aca="false">D2103*INDEX(Справочник!$E$5:$E$16,MATCH(C2103,Справочник!$A$5:$A$16,0))</f>
        <v>6.9</v>
      </c>
      <c r="K2103" s="57" t="n">
        <f aca="false">D2103*INDEX(Справочник!$F$5:$F$16,MATCH(C2103,Справочник!$A$5:$A$16,0))</f>
        <v>2.1</v>
      </c>
    </row>
    <row r="2104" customFormat="false" ht="15" hidden="false" customHeight="false" outlineLevel="0" collapsed="false">
      <c r="A2104" s="53" t="n">
        <v>45996</v>
      </c>
      <c r="B2104" s="54" t="s">
        <v>1515</v>
      </c>
      <c r="C2104" s="54" t="s">
        <v>83</v>
      </c>
      <c r="D2104" s="54" t="n">
        <v>2</v>
      </c>
      <c r="E2104" s="55" t="n">
        <v>11.5</v>
      </c>
      <c r="F2104" s="56" t="n">
        <v>0.1</v>
      </c>
      <c r="G2104" s="57" t="n">
        <f aca="false">D2104*E2104</f>
        <v>23</v>
      </c>
      <c r="H2104" s="57" t="n">
        <f aca="false">G2104*(1-F2104)</f>
        <v>20.7</v>
      </c>
      <c r="I2104" s="1" t="n">
        <f aca="false">MONTH(A2104)</f>
        <v>12</v>
      </c>
      <c r="J2104" s="57" t="n">
        <f aca="false">D2104*INDEX(Справочник!$E$5:$E$16,MATCH(C2104,Справочник!$A$5:$A$16,0))</f>
        <v>10.2</v>
      </c>
      <c r="K2104" s="57" t="n">
        <f aca="false">D2104*INDEX(Справочник!$F$5:$F$16,MATCH(C2104,Справочник!$A$5:$A$16,0))</f>
        <v>1.8</v>
      </c>
    </row>
    <row r="2105" customFormat="false" ht="15" hidden="false" customHeight="false" outlineLevel="0" collapsed="false">
      <c r="A2105" s="53" t="n">
        <v>45996</v>
      </c>
      <c r="B2105" s="54" t="s">
        <v>1515</v>
      </c>
      <c r="C2105" s="54" t="s">
        <v>88</v>
      </c>
      <c r="D2105" s="54" t="n">
        <v>1</v>
      </c>
      <c r="E2105" s="55" t="n">
        <v>39</v>
      </c>
      <c r="F2105" s="56" t="n">
        <v>0</v>
      </c>
      <c r="G2105" s="57" t="n">
        <f aca="false">D2105*E2105</f>
        <v>39</v>
      </c>
      <c r="H2105" s="57" t="n">
        <f aca="false">G2105*(1-F2105)</f>
        <v>39</v>
      </c>
      <c r="I2105" s="1" t="n">
        <f aca="false">MONTH(A2105)</f>
        <v>12</v>
      </c>
      <c r="J2105" s="57" t="n">
        <f aca="false">D2105*INDEX(Справочник!$E$5:$E$16,MATCH(C2105,Справочник!$A$5:$A$16,0))</f>
        <v>24</v>
      </c>
      <c r="K2105" s="57" t="n">
        <f aca="false">D2105*INDEX(Справочник!$F$5:$F$16,MATCH(C2105,Справочник!$A$5:$A$16,0))</f>
        <v>4.2</v>
      </c>
    </row>
    <row r="2106" customFormat="false" ht="15" hidden="false" customHeight="false" outlineLevel="0" collapsed="false">
      <c r="A2106" s="53" t="n">
        <v>45997</v>
      </c>
      <c r="B2106" s="54" t="s">
        <v>1516</v>
      </c>
      <c r="C2106" s="54" t="s">
        <v>80</v>
      </c>
      <c r="D2106" s="54" t="n">
        <v>1</v>
      </c>
      <c r="E2106" s="55" t="n">
        <v>9.9</v>
      </c>
      <c r="F2106" s="56" t="n">
        <v>0.1</v>
      </c>
      <c r="G2106" s="57" t="n">
        <f aca="false">D2106*E2106</f>
        <v>9.9</v>
      </c>
      <c r="H2106" s="57" t="n">
        <f aca="false">G2106*(1-F2106)</f>
        <v>8.91</v>
      </c>
      <c r="I2106" s="1" t="n">
        <f aca="false">MONTH(A2106)</f>
        <v>12</v>
      </c>
      <c r="J2106" s="57" t="n">
        <f aca="false">D2106*INDEX(Справочник!$E$5:$E$16,MATCH(C2106,Справочник!$A$5:$A$16,0))</f>
        <v>4.2</v>
      </c>
      <c r="K2106" s="57" t="n">
        <f aca="false">D2106*INDEX(Справочник!$F$5:$F$16,MATCH(C2106,Справочник!$A$5:$A$16,0))</f>
        <v>0.9</v>
      </c>
    </row>
    <row r="2107" customFormat="false" ht="15" hidden="false" customHeight="false" outlineLevel="0" collapsed="false">
      <c r="A2107" s="53" t="n">
        <v>45997</v>
      </c>
      <c r="B2107" s="54" t="s">
        <v>1517</v>
      </c>
      <c r="C2107" s="54" t="s">
        <v>83</v>
      </c>
      <c r="D2107" s="54" t="n">
        <v>3</v>
      </c>
      <c r="E2107" s="55" t="n">
        <v>11.5</v>
      </c>
      <c r="F2107" s="56" t="n">
        <v>0</v>
      </c>
      <c r="G2107" s="57" t="n">
        <f aca="false">D2107*E2107</f>
        <v>34.5</v>
      </c>
      <c r="H2107" s="57" t="n">
        <f aca="false">G2107*(1-F2107)</f>
        <v>34.5</v>
      </c>
      <c r="I2107" s="1" t="n">
        <f aca="false">MONTH(A2107)</f>
        <v>12</v>
      </c>
      <c r="J2107" s="57" t="n">
        <f aca="false">D2107*INDEX(Справочник!$E$5:$E$16,MATCH(C2107,Справочник!$A$5:$A$16,0))</f>
        <v>15.3</v>
      </c>
      <c r="K2107" s="57" t="n">
        <f aca="false">D2107*INDEX(Справочник!$F$5:$F$16,MATCH(C2107,Справочник!$A$5:$A$16,0))</f>
        <v>2.7</v>
      </c>
    </row>
    <row r="2108" customFormat="false" ht="15" hidden="false" customHeight="false" outlineLevel="0" collapsed="false">
      <c r="A2108" s="53" t="n">
        <v>45997</v>
      </c>
      <c r="B2108" s="54" t="s">
        <v>1517</v>
      </c>
      <c r="C2108" s="54" t="s">
        <v>87</v>
      </c>
      <c r="D2108" s="54" t="n">
        <v>2</v>
      </c>
      <c r="E2108" s="55" t="n">
        <v>5.9</v>
      </c>
      <c r="F2108" s="56" t="n">
        <v>0.1</v>
      </c>
      <c r="G2108" s="57" t="n">
        <f aca="false">D2108*E2108</f>
        <v>11.8</v>
      </c>
      <c r="H2108" s="57" t="n">
        <f aca="false">G2108*(1-F2108)</f>
        <v>10.62</v>
      </c>
      <c r="I2108" s="1" t="n">
        <f aca="false">MONTH(A2108)</f>
        <v>12</v>
      </c>
      <c r="J2108" s="57" t="n">
        <f aca="false">D2108*INDEX(Справочник!$E$5:$E$16,MATCH(C2108,Справочник!$A$5:$A$16,0))</f>
        <v>3.8</v>
      </c>
      <c r="K2108" s="57" t="n">
        <f aca="false">D2108*INDEX(Справочник!$F$5:$F$16,MATCH(C2108,Справочник!$A$5:$A$16,0))</f>
        <v>1.4</v>
      </c>
    </row>
    <row r="2109" customFormat="false" ht="15" hidden="false" customHeight="false" outlineLevel="0" collapsed="false">
      <c r="A2109" s="53" t="n">
        <v>45997</v>
      </c>
      <c r="B2109" s="54" t="s">
        <v>1518</v>
      </c>
      <c r="C2109" s="54" t="s">
        <v>90</v>
      </c>
      <c r="D2109" s="54" t="n">
        <v>2</v>
      </c>
      <c r="E2109" s="55" t="n">
        <v>4.5</v>
      </c>
      <c r="F2109" s="56" t="n">
        <v>0.1</v>
      </c>
      <c r="G2109" s="57" t="n">
        <f aca="false">D2109*E2109</f>
        <v>9</v>
      </c>
      <c r="H2109" s="57" t="n">
        <f aca="false">G2109*(1-F2109)</f>
        <v>8.1</v>
      </c>
      <c r="I2109" s="1" t="n">
        <f aca="false">MONTH(A2109)</f>
        <v>12</v>
      </c>
      <c r="J2109" s="57" t="n">
        <f aca="false">D2109*INDEX(Справочник!$E$5:$E$16,MATCH(C2109,Справочник!$A$5:$A$16,0))</f>
        <v>3.2</v>
      </c>
      <c r="K2109" s="57" t="n">
        <f aca="false">D2109*INDEX(Справочник!$F$5:$F$16,MATCH(C2109,Справочник!$A$5:$A$16,0))</f>
        <v>5.8</v>
      </c>
    </row>
    <row r="2110" customFormat="false" ht="15" hidden="false" customHeight="false" outlineLevel="0" collapsed="false">
      <c r="A2110" s="53" t="n">
        <v>45997</v>
      </c>
      <c r="B2110" s="54" t="s">
        <v>1519</v>
      </c>
      <c r="C2110" s="54" t="s">
        <v>86</v>
      </c>
      <c r="D2110" s="54" t="n">
        <v>2</v>
      </c>
      <c r="E2110" s="55" t="n">
        <v>7.5</v>
      </c>
      <c r="F2110" s="56" t="n">
        <v>0</v>
      </c>
      <c r="G2110" s="57" t="n">
        <f aca="false">D2110*E2110</f>
        <v>15</v>
      </c>
      <c r="H2110" s="57" t="n">
        <f aca="false">G2110*(1-F2110)</f>
        <v>15</v>
      </c>
      <c r="I2110" s="1" t="n">
        <f aca="false">MONTH(A2110)</f>
        <v>12</v>
      </c>
      <c r="J2110" s="57" t="n">
        <f aca="false">D2110*INDEX(Справочник!$E$5:$E$16,MATCH(C2110,Справочник!$A$5:$A$16,0))</f>
        <v>5.2</v>
      </c>
      <c r="K2110" s="57" t="n">
        <f aca="false">D2110*INDEX(Справочник!$F$5:$F$16,MATCH(C2110,Справочник!$A$5:$A$16,0))</f>
        <v>1.4</v>
      </c>
    </row>
    <row r="2111" customFormat="false" ht="15" hidden="false" customHeight="false" outlineLevel="0" collapsed="false">
      <c r="A2111" s="53" t="n">
        <v>45997</v>
      </c>
      <c r="B2111" s="54" t="s">
        <v>1520</v>
      </c>
      <c r="C2111" s="54" t="s">
        <v>84</v>
      </c>
      <c r="D2111" s="54" t="n">
        <v>2</v>
      </c>
      <c r="E2111" s="55" t="n">
        <v>10.5</v>
      </c>
      <c r="F2111" s="56" t="n">
        <v>0.1</v>
      </c>
      <c r="G2111" s="57" t="n">
        <f aca="false">D2111*E2111</f>
        <v>21</v>
      </c>
      <c r="H2111" s="57" t="n">
        <f aca="false">G2111*(1-F2111)</f>
        <v>18.9</v>
      </c>
      <c r="I2111" s="1" t="n">
        <f aca="false">MONTH(A2111)</f>
        <v>12</v>
      </c>
      <c r="J2111" s="57" t="n">
        <f aca="false">D2111*INDEX(Справочник!$E$5:$E$16,MATCH(C2111,Справочник!$A$5:$A$16,0))</f>
        <v>9.4</v>
      </c>
      <c r="K2111" s="57" t="n">
        <f aca="false">D2111*INDEX(Справочник!$F$5:$F$16,MATCH(C2111,Справочник!$A$5:$A$16,0))</f>
        <v>1.8</v>
      </c>
    </row>
    <row r="2112" customFormat="false" ht="15" hidden="false" customHeight="false" outlineLevel="0" collapsed="false">
      <c r="A2112" s="53" t="n">
        <v>45998</v>
      </c>
      <c r="B2112" s="54" t="s">
        <v>1521</v>
      </c>
      <c r="C2112" s="54" t="s">
        <v>90</v>
      </c>
      <c r="D2112" s="54" t="n">
        <v>1</v>
      </c>
      <c r="E2112" s="55" t="n">
        <v>4.5</v>
      </c>
      <c r="F2112" s="56" t="n">
        <v>0.1</v>
      </c>
      <c r="G2112" s="57" t="n">
        <f aca="false">D2112*E2112</f>
        <v>4.5</v>
      </c>
      <c r="H2112" s="57" t="n">
        <f aca="false">G2112*(1-F2112)</f>
        <v>4.05</v>
      </c>
      <c r="I2112" s="1" t="n">
        <f aca="false">MONTH(A2112)</f>
        <v>12</v>
      </c>
      <c r="J2112" s="57" t="n">
        <f aca="false">D2112*INDEX(Справочник!$E$5:$E$16,MATCH(C2112,Справочник!$A$5:$A$16,0))</f>
        <v>1.6</v>
      </c>
      <c r="K2112" s="57" t="n">
        <f aca="false">D2112*INDEX(Справочник!$F$5:$F$16,MATCH(C2112,Справочник!$A$5:$A$16,0))</f>
        <v>2.9</v>
      </c>
    </row>
    <row r="2113" customFormat="false" ht="15" hidden="false" customHeight="false" outlineLevel="0" collapsed="false">
      <c r="A2113" s="53" t="n">
        <v>45998</v>
      </c>
      <c r="B2113" s="54" t="s">
        <v>1522</v>
      </c>
      <c r="C2113" s="54" t="s">
        <v>85</v>
      </c>
      <c r="D2113" s="54" t="n">
        <v>1</v>
      </c>
      <c r="E2113" s="55" t="n">
        <v>6.9</v>
      </c>
      <c r="F2113" s="56" t="n">
        <v>0.1</v>
      </c>
      <c r="G2113" s="57" t="n">
        <f aca="false">D2113*E2113</f>
        <v>6.9</v>
      </c>
      <c r="H2113" s="57" t="n">
        <f aca="false">G2113*(1-F2113)</f>
        <v>6.21</v>
      </c>
      <c r="I2113" s="1" t="n">
        <f aca="false">MONTH(A2113)</f>
        <v>12</v>
      </c>
      <c r="J2113" s="57" t="n">
        <f aca="false">D2113*INDEX(Справочник!$E$5:$E$16,MATCH(C2113,Справочник!$A$5:$A$16,0))</f>
        <v>2.3</v>
      </c>
      <c r="K2113" s="57" t="n">
        <f aca="false">D2113*INDEX(Справочник!$F$5:$F$16,MATCH(C2113,Справочник!$A$5:$A$16,0))</f>
        <v>0.7</v>
      </c>
    </row>
    <row r="2114" customFormat="false" ht="15" hidden="false" customHeight="false" outlineLevel="0" collapsed="false">
      <c r="A2114" s="53" t="n">
        <v>45998</v>
      </c>
      <c r="B2114" s="54" t="s">
        <v>1522</v>
      </c>
      <c r="C2114" s="54" t="s">
        <v>86</v>
      </c>
      <c r="D2114" s="54" t="n">
        <v>1</v>
      </c>
      <c r="E2114" s="55" t="n">
        <v>7.5</v>
      </c>
      <c r="F2114" s="56" t="n">
        <v>0.1</v>
      </c>
      <c r="G2114" s="57" t="n">
        <f aca="false">D2114*E2114</f>
        <v>7.5</v>
      </c>
      <c r="H2114" s="57" t="n">
        <f aca="false">G2114*(1-F2114)</f>
        <v>6.75</v>
      </c>
      <c r="I2114" s="1" t="n">
        <f aca="false">MONTH(A2114)</f>
        <v>12</v>
      </c>
      <c r="J2114" s="57" t="n">
        <f aca="false">D2114*INDEX(Справочник!$E$5:$E$16,MATCH(C2114,Справочник!$A$5:$A$16,0))</f>
        <v>2.6</v>
      </c>
      <c r="K2114" s="57" t="n">
        <f aca="false">D2114*INDEX(Справочник!$F$5:$F$16,MATCH(C2114,Справочник!$A$5:$A$16,0))</f>
        <v>0.7</v>
      </c>
    </row>
    <row r="2115" customFormat="false" ht="15" hidden="false" customHeight="false" outlineLevel="0" collapsed="false">
      <c r="A2115" s="53" t="n">
        <v>45998</v>
      </c>
      <c r="B2115" s="54" t="s">
        <v>1523</v>
      </c>
      <c r="C2115" s="54" t="s">
        <v>83</v>
      </c>
      <c r="D2115" s="54" t="n">
        <v>1</v>
      </c>
      <c r="E2115" s="55" t="n">
        <v>11.5</v>
      </c>
      <c r="F2115" s="56" t="n">
        <v>0.1</v>
      </c>
      <c r="G2115" s="57" t="n">
        <f aca="false">D2115*E2115</f>
        <v>11.5</v>
      </c>
      <c r="H2115" s="57" t="n">
        <f aca="false">G2115*(1-F2115)</f>
        <v>10.35</v>
      </c>
      <c r="I2115" s="1" t="n">
        <f aca="false">MONTH(A2115)</f>
        <v>12</v>
      </c>
      <c r="J2115" s="57" t="n">
        <f aca="false">D2115*INDEX(Справочник!$E$5:$E$16,MATCH(C2115,Справочник!$A$5:$A$16,0))</f>
        <v>5.1</v>
      </c>
      <c r="K2115" s="57" t="n">
        <f aca="false">D2115*INDEX(Справочник!$F$5:$F$16,MATCH(C2115,Справочник!$A$5:$A$16,0))</f>
        <v>0.9</v>
      </c>
    </row>
    <row r="2116" customFormat="false" ht="15" hidden="false" customHeight="false" outlineLevel="0" collapsed="false">
      <c r="A2116" s="53" t="n">
        <v>45998</v>
      </c>
      <c r="B2116" s="54" t="s">
        <v>1523</v>
      </c>
      <c r="C2116" s="54" t="s">
        <v>90</v>
      </c>
      <c r="D2116" s="54" t="n">
        <v>2</v>
      </c>
      <c r="E2116" s="55" t="n">
        <v>4.5</v>
      </c>
      <c r="F2116" s="56" t="n">
        <v>0</v>
      </c>
      <c r="G2116" s="57" t="n">
        <f aca="false">D2116*E2116</f>
        <v>9</v>
      </c>
      <c r="H2116" s="57" t="n">
        <f aca="false">G2116*(1-F2116)</f>
        <v>9</v>
      </c>
      <c r="I2116" s="1" t="n">
        <f aca="false">MONTH(A2116)</f>
        <v>12</v>
      </c>
      <c r="J2116" s="57" t="n">
        <f aca="false">D2116*INDEX(Справочник!$E$5:$E$16,MATCH(C2116,Справочник!$A$5:$A$16,0))</f>
        <v>3.2</v>
      </c>
      <c r="K2116" s="57" t="n">
        <f aca="false">D2116*INDEX(Справочник!$F$5:$F$16,MATCH(C2116,Справочник!$A$5:$A$16,0))</f>
        <v>5.8</v>
      </c>
    </row>
    <row r="2117" customFormat="false" ht="15" hidden="false" customHeight="false" outlineLevel="0" collapsed="false">
      <c r="A2117" s="53" t="n">
        <v>45998</v>
      </c>
      <c r="B2117" s="54" t="s">
        <v>1524</v>
      </c>
      <c r="C2117" s="54" t="s">
        <v>83</v>
      </c>
      <c r="D2117" s="54" t="n">
        <v>1</v>
      </c>
      <c r="E2117" s="55" t="n">
        <v>11.5</v>
      </c>
      <c r="F2117" s="56" t="n">
        <v>0.1</v>
      </c>
      <c r="G2117" s="57" t="n">
        <f aca="false">D2117*E2117</f>
        <v>11.5</v>
      </c>
      <c r="H2117" s="57" t="n">
        <f aca="false">G2117*(1-F2117)</f>
        <v>10.35</v>
      </c>
      <c r="I2117" s="1" t="n">
        <f aca="false">MONTH(A2117)</f>
        <v>12</v>
      </c>
      <c r="J2117" s="57" t="n">
        <f aca="false">D2117*INDEX(Справочник!$E$5:$E$16,MATCH(C2117,Справочник!$A$5:$A$16,0))</f>
        <v>5.1</v>
      </c>
      <c r="K2117" s="57" t="n">
        <f aca="false">D2117*INDEX(Справочник!$F$5:$F$16,MATCH(C2117,Справочник!$A$5:$A$16,0))</f>
        <v>0.9</v>
      </c>
    </row>
    <row r="2118" customFormat="false" ht="15" hidden="false" customHeight="false" outlineLevel="0" collapsed="false">
      <c r="A2118" s="53" t="n">
        <v>45998</v>
      </c>
      <c r="B2118" s="54" t="s">
        <v>1524</v>
      </c>
      <c r="C2118" s="54" t="s">
        <v>82</v>
      </c>
      <c r="D2118" s="54" t="n">
        <v>2</v>
      </c>
      <c r="E2118" s="55" t="n">
        <v>32</v>
      </c>
      <c r="F2118" s="56" t="n">
        <v>0.1</v>
      </c>
      <c r="G2118" s="57" t="n">
        <f aca="false">D2118*E2118</f>
        <v>64</v>
      </c>
      <c r="H2118" s="57" t="n">
        <f aca="false">G2118*(1-F2118)</f>
        <v>57.6</v>
      </c>
      <c r="I2118" s="1" t="n">
        <f aca="false">MONTH(A2118)</f>
        <v>12</v>
      </c>
      <c r="J2118" s="57" t="n">
        <f aca="false">D2118*INDEX(Справочник!$E$5:$E$16,MATCH(C2118,Справочник!$A$5:$A$16,0))</f>
        <v>33</v>
      </c>
      <c r="K2118" s="57" t="n">
        <f aca="false">D2118*INDEX(Справочник!$F$5:$F$16,MATCH(C2118,Справочник!$A$5:$A$16,0))</f>
        <v>4.8</v>
      </c>
    </row>
    <row r="2119" customFormat="false" ht="15" hidden="false" customHeight="false" outlineLevel="0" collapsed="false">
      <c r="A2119" s="53" t="n">
        <v>45998</v>
      </c>
      <c r="B2119" s="54" t="s">
        <v>1524</v>
      </c>
      <c r="C2119" s="54" t="s">
        <v>90</v>
      </c>
      <c r="D2119" s="54" t="n">
        <v>2</v>
      </c>
      <c r="E2119" s="55" t="n">
        <v>4.5</v>
      </c>
      <c r="F2119" s="56" t="n">
        <v>0.1</v>
      </c>
      <c r="G2119" s="57" t="n">
        <f aca="false">D2119*E2119</f>
        <v>9</v>
      </c>
      <c r="H2119" s="57" t="n">
        <f aca="false">G2119*(1-F2119)</f>
        <v>8.1</v>
      </c>
      <c r="I2119" s="1" t="n">
        <f aca="false">MONTH(A2119)</f>
        <v>12</v>
      </c>
      <c r="J2119" s="57" t="n">
        <f aca="false">D2119*INDEX(Справочник!$E$5:$E$16,MATCH(C2119,Справочник!$A$5:$A$16,0))</f>
        <v>3.2</v>
      </c>
      <c r="K2119" s="57" t="n">
        <f aca="false">D2119*INDEX(Справочник!$F$5:$F$16,MATCH(C2119,Справочник!$A$5:$A$16,0))</f>
        <v>5.8</v>
      </c>
    </row>
    <row r="2120" customFormat="false" ht="15" hidden="false" customHeight="false" outlineLevel="0" collapsed="false">
      <c r="A2120" s="53" t="n">
        <v>45998</v>
      </c>
      <c r="B2120" s="54" t="s">
        <v>1525</v>
      </c>
      <c r="C2120" s="54" t="s">
        <v>83</v>
      </c>
      <c r="D2120" s="54" t="n">
        <v>1</v>
      </c>
      <c r="E2120" s="55" t="n">
        <v>11.5</v>
      </c>
      <c r="F2120" s="56" t="n">
        <v>0</v>
      </c>
      <c r="G2120" s="57" t="n">
        <f aca="false">D2120*E2120</f>
        <v>11.5</v>
      </c>
      <c r="H2120" s="57" t="n">
        <f aca="false">G2120*(1-F2120)</f>
        <v>11.5</v>
      </c>
      <c r="I2120" s="1" t="n">
        <f aca="false">MONTH(A2120)</f>
        <v>12</v>
      </c>
      <c r="J2120" s="57" t="n">
        <f aca="false">D2120*INDEX(Справочник!$E$5:$E$16,MATCH(C2120,Справочник!$A$5:$A$16,0))</f>
        <v>5.1</v>
      </c>
      <c r="K2120" s="57" t="n">
        <f aca="false">D2120*INDEX(Справочник!$F$5:$F$16,MATCH(C2120,Справочник!$A$5:$A$16,0))</f>
        <v>0.9</v>
      </c>
    </row>
    <row r="2121" customFormat="false" ht="15" hidden="false" customHeight="false" outlineLevel="0" collapsed="false">
      <c r="A2121" s="53" t="n">
        <v>45998</v>
      </c>
      <c r="B2121" s="54" t="s">
        <v>1525</v>
      </c>
      <c r="C2121" s="54" t="s">
        <v>87</v>
      </c>
      <c r="D2121" s="54" t="n">
        <v>2</v>
      </c>
      <c r="E2121" s="55" t="n">
        <v>5.9</v>
      </c>
      <c r="F2121" s="56" t="n">
        <v>0</v>
      </c>
      <c r="G2121" s="57" t="n">
        <f aca="false">D2121*E2121</f>
        <v>11.8</v>
      </c>
      <c r="H2121" s="57" t="n">
        <f aca="false">G2121*(1-F2121)</f>
        <v>11.8</v>
      </c>
      <c r="I2121" s="1" t="n">
        <f aca="false">MONTH(A2121)</f>
        <v>12</v>
      </c>
      <c r="J2121" s="57" t="n">
        <f aca="false">D2121*INDEX(Справочник!$E$5:$E$16,MATCH(C2121,Справочник!$A$5:$A$16,0))</f>
        <v>3.8</v>
      </c>
      <c r="K2121" s="57" t="n">
        <f aca="false">D2121*INDEX(Справочник!$F$5:$F$16,MATCH(C2121,Справочник!$A$5:$A$16,0))</f>
        <v>1.4</v>
      </c>
    </row>
    <row r="2122" customFormat="false" ht="15" hidden="false" customHeight="false" outlineLevel="0" collapsed="false">
      <c r="A2122" s="53" t="n">
        <v>45999</v>
      </c>
      <c r="B2122" s="54" t="s">
        <v>1526</v>
      </c>
      <c r="C2122" s="54" t="s">
        <v>80</v>
      </c>
      <c r="D2122" s="54" t="n">
        <v>1</v>
      </c>
      <c r="E2122" s="55" t="n">
        <v>9.9</v>
      </c>
      <c r="F2122" s="56" t="n">
        <v>0.1</v>
      </c>
      <c r="G2122" s="57" t="n">
        <f aca="false">D2122*E2122</f>
        <v>9.9</v>
      </c>
      <c r="H2122" s="57" t="n">
        <f aca="false">G2122*(1-F2122)</f>
        <v>8.91</v>
      </c>
      <c r="I2122" s="1" t="n">
        <f aca="false">MONTH(A2122)</f>
        <v>12</v>
      </c>
      <c r="J2122" s="57" t="n">
        <f aca="false">D2122*INDEX(Справочник!$E$5:$E$16,MATCH(C2122,Справочник!$A$5:$A$16,0))</f>
        <v>4.2</v>
      </c>
      <c r="K2122" s="57" t="n">
        <f aca="false">D2122*INDEX(Справочник!$F$5:$F$16,MATCH(C2122,Справочник!$A$5:$A$16,0))</f>
        <v>0.9</v>
      </c>
    </row>
    <row r="2123" customFormat="false" ht="15" hidden="false" customHeight="false" outlineLevel="0" collapsed="false">
      <c r="A2123" s="53" t="n">
        <v>45999</v>
      </c>
      <c r="B2123" s="54" t="s">
        <v>1527</v>
      </c>
      <c r="C2123" s="54" t="s">
        <v>87</v>
      </c>
      <c r="D2123" s="54" t="n">
        <v>1</v>
      </c>
      <c r="E2123" s="55" t="n">
        <v>5.9</v>
      </c>
      <c r="F2123" s="56" t="n">
        <v>0</v>
      </c>
      <c r="G2123" s="57" t="n">
        <f aca="false">D2123*E2123</f>
        <v>5.9</v>
      </c>
      <c r="H2123" s="57" t="n">
        <f aca="false">G2123*(1-F2123)</f>
        <v>5.9</v>
      </c>
      <c r="I2123" s="1" t="n">
        <f aca="false">MONTH(A2123)</f>
        <v>12</v>
      </c>
      <c r="J2123" s="57" t="n">
        <f aca="false">D2123*INDEX(Справочник!$E$5:$E$16,MATCH(C2123,Справочник!$A$5:$A$16,0))</f>
        <v>1.9</v>
      </c>
      <c r="K2123" s="57" t="n">
        <f aca="false">D2123*INDEX(Справочник!$F$5:$F$16,MATCH(C2123,Справочник!$A$5:$A$16,0))</f>
        <v>0.7</v>
      </c>
    </row>
    <row r="2124" customFormat="false" ht="15" hidden="false" customHeight="false" outlineLevel="0" collapsed="false">
      <c r="A2124" s="53" t="n">
        <v>45999</v>
      </c>
      <c r="B2124" s="54" t="s">
        <v>1527</v>
      </c>
      <c r="C2124" s="54" t="s">
        <v>80</v>
      </c>
      <c r="D2124" s="54" t="n">
        <v>1</v>
      </c>
      <c r="E2124" s="55" t="n">
        <v>9.9</v>
      </c>
      <c r="F2124" s="56" t="n">
        <v>0</v>
      </c>
      <c r="G2124" s="57" t="n">
        <f aca="false">D2124*E2124</f>
        <v>9.9</v>
      </c>
      <c r="H2124" s="57" t="n">
        <f aca="false">G2124*(1-F2124)</f>
        <v>9.9</v>
      </c>
      <c r="I2124" s="1" t="n">
        <f aca="false">MONTH(A2124)</f>
        <v>12</v>
      </c>
      <c r="J2124" s="57" t="n">
        <f aca="false">D2124*INDEX(Справочник!$E$5:$E$16,MATCH(C2124,Справочник!$A$5:$A$16,0))</f>
        <v>4.2</v>
      </c>
      <c r="K2124" s="57" t="n">
        <f aca="false">D2124*INDEX(Справочник!$F$5:$F$16,MATCH(C2124,Справочник!$A$5:$A$16,0))</f>
        <v>0.9</v>
      </c>
    </row>
    <row r="2125" customFormat="false" ht="15" hidden="false" customHeight="false" outlineLevel="0" collapsed="false">
      <c r="A2125" s="53" t="n">
        <v>45999</v>
      </c>
      <c r="B2125" s="54" t="s">
        <v>1528</v>
      </c>
      <c r="C2125" s="54" t="s">
        <v>90</v>
      </c>
      <c r="D2125" s="54" t="n">
        <v>1</v>
      </c>
      <c r="E2125" s="55" t="n">
        <v>4.5</v>
      </c>
      <c r="F2125" s="56" t="n">
        <v>0</v>
      </c>
      <c r="G2125" s="57" t="n">
        <f aca="false">D2125*E2125</f>
        <v>4.5</v>
      </c>
      <c r="H2125" s="57" t="n">
        <f aca="false">G2125*(1-F2125)</f>
        <v>4.5</v>
      </c>
      <c r="I2125" s="1" t="n">
        <f aca="false">MONTH(A2125)</f>
        <v>12</v>
      </c>
      <c r="J2125" s="57" t="n">
        <f aca="false">D2125*INDEX(Справочник!$E$5:$E$16,MATCH(C2125,Справочник!$A$5:$A$16,0))</f>
        <v>1.6</v>
      </c>
      <c r="K2125" s="57" t="n">
        <f aca="false">D2125*INDEX(Справочник!$F$5:$F$16,MATCH(C2125,Справочник!$A$5:$A$16,0))</f>
        <v>2.9</v>
      </c>
    </row>
    <row r="2126" customFormat="false" ht="15" hidden="false" customHeight="false" outlineLevel="0" collapsed="false">
      <c r="A2126" s="53" t="n">
        <v>45999</v>
      </c>
      <c r="B2126" s="54" t="s">
        <v>1528</v>
      </c>
      <c r="C2126" s="54" t="s">
        <v>85</v>
      </c>
      <c r="D2126" s="54" t="n">
        <v>1</v>
      </c>
      <c r="E2126" s="55" t="n">
        <v>6.9</v>
      </c>
      <c r="F2126" s="56" t="n">
        <v>0.1</v>
      </c>
      <c r="G2126" s="57" t="n">
        <f aca="false">D2126*E2126</f>
        <v>6.9</v>
      </c>
      <c r="H2126" s="57" t="n">
        <f aca="false">G2126*(1-F2126)</f>
        <v>6.21</v>
      </c>
      <c r="I2126" s="1" t="n">
        <f aca="false">MONTH(A2126)</f>
        <v>12</v>
      </c>
      <c r="J2126" s="57" t="n">
        <f aca="false">D2126*INDEX(Справочник!$E$5:$E$16,MATCH(C2126,Справочник!$A$5:$A$16,0))</f>
        <v>2.3</v>
      </c>
      <c r="K2126" s="57" t="n">
        <f aca="false">D2126*INDEX(Справочник!$F$5:$F$16,MATCH(C2126,Справочник!$A$5:$A$16,0))</f>
        <v>0.7</v>
      </c>
    </row>
    <row r="2127" customFormat="false" ht="15" hidden="false" customHeight="false" outlineLevel="0" collapsed="false">
      <c r="A2127" s="53" t="n">
        <v>45999</v>
      </c>
      <c r="B2127" s="54" t="s">
        <v>1529</v>
      </c>
      <c r="C2127" s="54" t="s">
        <v>89</v>
      </c>
      <c r="D2127" s="54" t="n">
        <v>1</v>
      </c>
      <c r="E2127" s="55" t="n">
        <v>24</v>
      </c>
      <c r="F2127" s="56" t="n">
        <v>0</v>
      </c>
      <c r="G2127" s="57" t="n">
        <f aca="false">D2127*E2127</f>
        <v>24</v>
      </c>
      <c r="H2127" s="57" t="n">
        <f aca="false">G2127*(1-F2127)</f>
        <v>24</v>
      </c>
      <c r="I2127" s="1" t="n">
        <f aca="false">MONTH(A2127)</f>
        <v>12</v>
      </c>
      <c r="J2127" s="57" t="n">
        <f aca="false">D2127*INDEX(Справочник!$E$5:$E$16,MATCH(C2127,Справочник!$A$5:$A$16,0))</f>
        <v>13.5</v>
      </c>
      <c r="K2127" s="57" t="n">
        <f aca="false">D2127*INDEX(Справочник!$F$5:$F$16,MATCH(C2127,Справочник!$A$5:$A$16,0))</f>
        <v>3.8</v>
      </c>
    </row>
    <row r="2128" customFormat="false" ht="15" hidden="false" customHeight="false" outlineLevel="0" collapsed="false">
      <c r="A2128" s="53" t="n">
        <v>45999</v>
      </c>
      <c r="B2128" s="54" t="s">
        <v>1529</v>
      </c>
      <c r="C2128" s="54" t="s">
        <v>91</v>
      </c>
      <c r="D2128" s="54" t="n">
        <v>1</v>
      </c>
      <c r="E2128" s="55" t="n">
        <v>28</v>
      </c>
      <c r="F2128" s="56" t="n">
        <v>0.2</v>
      </c>
      <c r="G2128" s="57" t="n">
        <f aca="false">D2128*E2128</f>
        <v>28</v>
      </c>
      <c r="H2128" s="57" t="n">
        <f aca="false">G2128*(1-F2128)</f>
        <v>22.4</v>
      </c>
      <c r="I2128" s="1" t="n">
        <f aca="false">MONTH(A2128)</f>
        <v>12</v>
      </c>
      <c r="J2128" s="57" t="n">
        <f aca="false">D2128*INDEX(Справочник!$E$5:$E$16,MATCH(C2128,Справочник!$A$5:$A$16,0))</f>
        <v>17.4</v>
      </c>
      <c r="K2128" s="57" t="n">
        <f aca="false">D2128*INDEX(Справочник!$F$5:$F$16,MATCH(C2128,Справочник!$A$5:$A$16,0))</f>
        <v>7.9</v>
      </c>
    </row>
    <row r="2129" customFormat="false" ht="15" hidden="false" customHeight="false" outlineLevel="0" collapsed="false">
      <c r="A2129" s="53" t="n">
        <v>45999</v>
      </c>
      <c r="B2129" s="54" t="s">
        <v>1529</v>
      </c>
      <c r="C2129" s="54" t="s">
        <v>80</v>
      </c>
      <c r="D2129" s="54" t="n">
        <v>2</v>
      </c>
      <c r="E2129" s="55" t="n">
        <v>9.9</v>
      </c>
      <c r="F2129" s="56" t="n">
        <v>0.1</v>
      </c>
      <c r="G2129" s="57" t="n">
        <f aca="false">D2129*E2129</f>
        <v>19.8</v>
      </c>
      <c r="H2129" s="57" t="n">
        <f aca="false">G2129*(1-F2129)</f>
        <v>17.82</v>
      </c>
      <c r="I2129" s="1" t="n">
        <f aca="false">MONTH(A2129)</f>
        <v>12</v>
      </c>
      <c r="J2129" s="57" t="n">
        <f aca="false">D2129*INDEX(Справочник!$E$5:$E$16,MATCH(C2129,Справочник!$A$5:$A$16,0))</f>
        <v>8.4</v>
      </c>
      <c r="K2129" s="57" t="n">
        <f aca="false">D2129*INDEX(Справочник!$F$5:$F$16,MATCH(C2129,Справочник!$A$5:$A$16,0))</f>
        <v>1.8</v>
      </c>
    </row>
    <row r="2130" customFormat="false" ht="15" hidden="false" customHeight="false" outlineLevel="0" collapsed="false">
      <c r="A2130" s="53" t="n">
        <v>45999</v>
      </c>
      <c r="B2130" s="54" t="s">
        <v>1530</v>
      </c>
      <c r="C2130" s="54" t="s">
        <v>82</v>
      </c>
      <c r="D2130" s="54" t="n">
        <v>1</v>
      </c>
      <c r="E2130" s="55" t="n">
        <v>32</v>
      </c>
      <c r="F2130" s="56" t="n">
        <v>0</v>
      </c>
      <c r="G2130" s="57" t="n">
        <f aca="false">D2130*E2130</f>
        <v>32</v>
      </c>
      <c r="H2130" s="57" t="n">
        <f aca="false">G2130*(1-F2130)</f>
        <v>32</v>
      </c>
      <c r="I2130" s="1" t="n">
        <f aca="false">MONTH(A2130)</f>
        <v>12</v>
      </c>
      <c r="J2130" s="57" t="n">
        <f aca="false">D2130*INDEX(Справочник!$E$5:$E$16,MATCH(C2130,Справочник!$A$5:$A$16,0))</f>
        <v>16.5</v>
      </c>
      <c r="K2130" s="57" t="n">
        <f aca="false">D2130*INDEX(Справочник!$F$5:$F$16,MATCH(C2130,Справочник!$A$5:$A$16,0))</f>
        <v>2.4</v>
      </c>
    </row>
    <row r="2131" customFormat="false" ht="15" hidden="false" customHeight="false" outlineLevel="0" collapsed="false">
      <c r="A2131" s="53" t="n">
        <v>45999</v>
      </c>
      <c r="B2131" s="54" t="s">
        <v>1530</v>
      </c>
      <c r="C2131" s="54" t="s">
        <v>83</v>
      </c>
      <c r="D2131" s="54" t="n">
        <v>1</v>
      </c>
      <c r="E2131" s="55" t="n">
        <v>11.5</v>
      </c>
      <c r="F2131" s="56" t="n">
        <v>0</v>
      </c>
      <c r="G2131" s="57" t="n">
        <f aca="false">D2131*E2131</f>
        <v>11.5</v>
      </c>
      <c r="H2131" s="57" t="n">
        <f aca="false">G2131*(1-F2131)</f>
        <v>11.5</v>
      </c>
      <c r="I2131" s="1" t="n">
        <f aca="false">MONTH(A2131)</f>
        <v>12</v>
      </c>
      <c r="J2131" s="57" t="n">
        <f aca="false">D2131*INDEX(Справочник!$E$5:$E$16,MATCH(C2131,Справочник!$A$5:$A$16,0))</f>
        <v>5.1</v>
      </c>
      <c r="K2131" s="57" t="n">
        <f aca="false">D2131*INDEX(Справочник!$F$5:$F$16,MATCH(C2131,Справочник!$A$5:$A$16,0))</f>
        <v>0.9</v>
      </c>
    </row>
    <row r="2132" customFormat="false" ht="15" hidden="false" customHeight="false" outlineLevel="0" collapsed="false">
      <c r="A2132" s="53" t="n">
        <v>45999</v>
      </c>
      <c r="B2132" s="54" t="s">
        <v>1531</v>
      </c>
      <c r="C2132" s="54" t="s">
        <v>81</v>
      </c>
      <c r="D2132" s="54" t="n">
        <v>2</v>
      </c>
      <c r="E2132" s="55" t="n">
        <v>29.9</v>
      </c>
      <c r="F2132" s="56" t="n">
        <v>0</v>
      </c>
      <c r="G2132" s="57" t="n">
        <f aca="false">D2132*E2132</f>
        <v>59.8</v>
      </c>
      <c r="H2132" s="57" t="n">
        <f aca="false">G2132*(1-F2132)</f>
        <v>59.8</v>
      </c>
      <c r="I2132" s="1" t="n">
        <f aca="false">MONTH(A2132)</f>
        <v>12</v>
      </c>
      <c r="J2132" s="57" t="n">
        <f aca="false">D2132*INDEX(Справочник!$E$5:$E$16,MATCH(C2132,Справочник!$A$5:$A$16,0))</f>
        <v>29.6</v>
      </c>
      <c r="K2132" s="57" t="n">
        <f aca="false">D2132*INDEX(Справочник!$F$5:$F$16,MATCH(C2132,Справочник!$A$5:$A$16,0))</f>
        <v>4.8</v>
      </c>
    </row>
    <row r="2133" customFormat="false" ht="15" hidden="false" customHeight="false" outlineLevel="0" collapsed="false">
      <c r="A2133" s="53" t="n">
        <v>45999</v>
      </c>
      <c r="B2133" s="54" t="s">
        <v>1532</v>
      </c>
      <c r="C2133" s="54" t="s">
        <v>83</v>
      </c>
      <c r="D2133" s="54" t="n">
        <v>2</v>
      </c>
      <c r="E2133" s="55" t="n">
        <v>11.5</v>
      </c>
      <c r="F2133" s="56" t="n">
        <v>0</v>
      </c>
      <c r="G2133" s="57" t="n">
        <f aca="false">D2133*E2133</f>
        <v>23</v>
      </c>
      <c r="H2133" s="57" t="n">
        <f aca="false">G2133*(1-F2133)</f>
        <v>23</v>
      </c>
      <c r="I2133" s="1" t="n">
        <f aca="false">MONTH(A2133)</f>
        <v>12</v>
      </c>
      <c r="J2133" s="57" t="n">
        <f aca="false">D2133*INDEX(Справочник!$E$5:$E$16,MATCH(C2133,Справочник!$A$5:$A$16,0))</f>
        <v>10.2</v>
      </c>
      <c r="K2133" s="57" t="n">
        <f aca="false">D2133*INDEX(Справочник!$F$5:$F$16,MATCH(C2133,Справочник!$A$5:$A$16,0))</f>
        <v>1.8</v>
      </c>
    </row>
    <row r="2134" customFormat="false" ht="15" hidden="false" customHeight="false" outlineLevel="0" collapsed="false">
      <c r="A2134" s="53" t="n">
        <v>45999</v>
      </c>
      <c r="B2134" s="54" t="s">
        <v>1533</v>
      </c>
      <c r="C2134" s="54" t="s">
        <v>81</v>
      </c>
      <c r="D2134" s="54" t="n">
        <v>1</v>
      </c>
      <c r="E2134" s="55" t="n">
        <v>29.9</v>
      </c>
      <c r="F2134" s="56" t="n">
        <v>0.1</v>
      </c>
      <c r="G2134" s="57" t="n">
        <f aca="false">D2134*E2134</f>
        <v>29.9</v>
      </c>
      <c r="H2134" s="57" t="n">
        <f aca="false">G2134*(1-F2134)</f>
        <v>26.91</v>
      </c>
      <c r="I2134" s="1" t="n">
        <f aca="false">MONTH(A2134)</f>
        <v>12</v>
      </c>
      <c r="J2134" s="57" t="n">
        <f aca="false">D2134*INDEX(Справочник!$E$5:$E$16,MATCH(C2134,Справочник!$A$5:$A$16,0))</f>
        <v>14.8</v>
      </c>
      <c r="K2134" s="57" t="n">
        <f aca="false">D2134*INDEX(Справочник!$F$5:$F$16,MATCH(C2134,Справочник!$A$5:$A$16,0))</f>
        <v>2.4</v>
      </c>
    </row>
    <row r="2135" customFormat="false" ht="15" hidden="false" customHeight="false" outlineLevel="0" collapsed="false">
      <c r="A2135" s="53" t="n">
        <v>45999</v>
      </c>
      <c r="B2135" s="54" t="s">
        <v>1534</v>
      </c>
      <c r="C2135" s="54" t="s">
        <v>86</v>
      </c>
      <c r="D2135" s="54" t="n">
        <v>1</v>
      </c>
      <c r="E2135" s="55" t="n">
        <v>7.5</v>
      </c>
      <c r="F2135" s="56" t="n">
        <v>0</v>
      </c>
      <c r="G2135" s="57" t="n">
        <f aca="false">D2135*E2135</f>
        <v>7.5</v>
      </c>
      <c r="H2135" s="57" t="n">
        <f aca="false">G2135*(1-F2135)</f>
        <v>7.5</v>
      </c>
      <c r="I2135" s="1" t="n">
        <f aca="false">MONTH(A2135)</f>
        <v>12</v>
      </c>
      <c r="J2135" s="57" t="n">
        <f aca="false">D2135*INDEX(Справочник!$E$5:$E$16,MATCH(C2135,Справочник!$A$5:$A$16,0))</f>
        <v>2.6</v>
      </c>
      <c r="K2135" s="57" t="n">
        <f aca="false">D2135*INDEX(Справочник!$F$5:$F$16,MATCH(C2135,Справочник!$A$5:$A$16,0))</f>
        <v>0.7</v>
      </c>
    </row>
    <row r="2136" customFormat="false" ht="15" hidden="false" customHeight="false" outlineLevel="0" collapsed="false">
      <c r="A2136" s="53" t="n">
        <v>46000</v>
      </c>
      <c r="B2136" s="54" t="s">
        <v>1535</v>
      </c>
      <c r="C2136" s="54" t="s">
        <v>86</v>
      </c>
      <c r="D2136" s="54" t="n">
        <v>2</v>
      </c>
      <c r="E2136" s="55" t="n">
        <v>7.5</v>
      </c>
      <c r="F2136" s="56" t="n">
        <v>0</v>
      </c>
      <c r="G2136" s="57" t="n">
        <f aca="false">D2136*E2136</f>
        <v>15</v>
      </c>
      <c r="H2136" s="57" t="n">
        <f aca="false">G2136*(1-F2136)</f>
        <v>15</v>
      </c>
      <c r="I2136" s="1" t="n">
        <f aca="false">MONTH(A2136)</f>
        <v>12</v>
      </c>
      <c r="J2136" s="57" t="n">
        <f aca="false">D2136*INDEX(Справочник!$E$5:$E$16,MATCH(C2136,Справочник!$A$5:$A$16,0))</f>
        <v>5.2</v>
      </c>
      <c r="K2136" s="57" t="n">
        <f aca="false">D2136*INDEX(Справочник!$F$5:$F$16,MATCH(C2136,Справочник!$A$5:$A$16,0))</f>
        <v>1.4</v>
      </c>
    </row>
    <row r="2137" customFormat="false" ht="15" hidden="false" customHeight="false" outlineLevel="0" collapsed="false">
      <c r="A2137" s="53" t="n">
        <v>46000</v>
      </c>
      <c r="B2137" s="54" t="s">
        <v>1535</v>
      </c>
      <c r="C2137" s="54" t="s">
        <v>85</v>
      </c>
      <c r="D2137" s="54" t="n">
        <v>1</v>
      </c>
      <c r="E2137" s="55" t="n">
        <v>6.9</v>
      </c>
      <c r="F2137" s="56" t="n">
        <v>0.1</v>
      </c>
      <c r="G2137" s="57" t="n">
        <f aca="false">D2137*E2137</f>
        <v>6.9</v>
      </c>
      <c r="H2137" s="57" t="n">
        <f aca="false">G2137*(1-F2137)</f>
        <v>6.21</v>
      </c>
      <c r="I2137" s="1" t="n">
        <f aca="false">MONTH(A2137)</f>
        <v>12</v>
      </c>
      <c r="J2137" s="57" t="n">
        <f aca="false">D2137*INDEX(Справочник!$E$5:$E$16,MATCH(C2137,Справочник!$A$5:$A$16,0))</f>
        <v>2.3</v>
      </c>
      <c r="K2137" s="57" t="n">
        <f aca="false">D2137*INDEX(Справочник!$F$5:$F$16,MATCH(C2137,Справочник!$A$5:$A$16,0))</f>
        <v>0.7</v>
      </c>
    </row>
    <row r="2138" customFormat="false" ht="15" hidden="false" customHeight="false" outlineLevel="0" collapsed="false">
      <c r="A2138" s="53" t="n">
        <v>46000</v>
      </c>
      <c r="B2138" s="54" t="s">
        <v>1536</v>
      </c>
      <c r="C2138" s="54" t="s">
        <v>91</v>
      </c>
      <c r="D2138" s="54" t="n">
        <v>1</v>
      </c>
      <c r="E2138" s="55" t="n">
        <v>28</v>
      </c>
      <c r="F2138" s="56" t="n">
        <v>0.2</v>
      </c>
      <c r="G2138" s="57" t="n">
        <f aca="false">D2138*E2138</f>
        <v>28</v>
      </c>
      <c r="H2138" s="57" t="n">
        <f aca="false">G2138*(1-F2138)</f>
        <v>22.4</v>
      </c>
      <c r="I2138" s="1" t="n">
        <f aca="false">MONTH(A2138)</f>
        <v>12</v>
      </c>
      <c r="J2138" s="57" t="n">
        <f aca="false">D2138*INDEX(Справочник!$E$5:$E$16,MATCH(C2138,Справочник!$A$5:$A$16,0))</f>
        <v>17.4</v>
      </c>
      <c r="K2138" s="57" t="n">
        <f aca="false">D2138*INDEX(Справочник!$F$5:$F$16,MATCH(C2138,Справочник!$A$5:$A$16,0))</f>
        <v>7.9</v>
      </c>
    </row>
    <row r="2139" customFormat="false" ht="15" hidden="false" customHeight="false" outlineLevel="0" collapsed="false">
      <c r="A2139" s="53" t="n">
        <v>46000</v>
      </c>
      <c r="B2139" s="54" t="s">
        <v>1536</v>
      </c>
      <c r="C2139" s="54" t="s">
        <v>85</v>
      </c>
      <c r="D2139" s="54" t="n">
        <v>1</v>
      </c>
      <c r="E2139" s="55" t="n">
        <v>6.9</v>
      </c>
      <c r="F2139" s="56" t="n">
        <v>0.1</v>
      </c>
      <c r="G2139" s="57" t="n">
        <f aca="false">D2139*E2139</f>
        <v>6.9</v>
      </c>
      <c r="H2139" s="57" t="n">
        <f aca="false">G2139*(1-F2139)</f>
        <v>6.21</v>
      </c>
      <c r="I2139" s="1" t="n">
        <f aca="false">MONTH(A2139)</f>
        <v>12</v>
      </c>
      <c r="J2139" s="57" t="n">
        <f aca="false">D2139*INDEX(Справочник!$E$5:$E$16,MATCH(C2139,Справочник!$A$5:$A$16,0))</f>
        <v>2.3</v>
      </c>
      <c r="K2139" s="57" t="n">
        <f aca="false">D2139*INDEX(Справочник!$F$5:$F$16,MATCH(C2139,Справочник!$A$5:$A$16,0))</f>
        <v>0.7</v>
      </c>
    </row>
    <row r="2140" customFormat="false" ht="15" hidden="false" customHeight="false" outlineLevel="0" collapsed="false">
      <c r="A2140" s="53" t="n">
        <v>46000</v>
      </c>
      <c r="B2140" s="54" t="s">
        <v>1537</v>
      </c>
      <c r="C2140" s="54" t="s">
        <v>88</v>
      </c>
      <c r="D2140" s="54" t="n">
        <v>1</v>
      </c>
      <c r="E2140" s="55" t="n">
        <v>39</v>
      </c>
      <c r="F2140" s="56" t="n">
        <v>0.1</v>
      </c>
      <c r="G2140" s="57" t="n">
        <f aca="false">D2140*E2140</f>
        <v>39</v>
      </c>
      <c r="H2140" s="57" t="n">
        <f aca="false">G2140*(1-F2140)</f>
        <v>35.1</v>
      </c>
      <c r="I2140" s="1" t="n">
        <f aca="false">MONTH(A2140)</f>
        <v>12</v>
      </c>
      <c r="J2140" s="57" t="n">
        <f aca="false">D2140*INDEX(Справочник!$E$5:$E$16,MATCH(C2140,Справочник!$A$5:$A$16,0))</f>
        <v>24</v>
      </c>
      <c r="K2140" s="57" t="n">
        <f aca="false">D2140*INDEX(Справочник!$F$5:$F$16,MATCH(C2140,Справочник!$A$5:$A$16,0))</f>
        <v>4.2</v>
      </c>
    </row>
    <row r="2141" customFormat="false" ht="15" hidden="false" customHeight="false" outlineLevel="0" collapsed="false">
      <c r="A2141" s="53" t="n">
        <v>46000</v>
      </c>
      <c r="B2141" s="54" t="s">
        <v>1538</v>
      </c>
      <c r="C2141" s="54" t="s">
        <v>84</v>
      </c>
      <c r="D2141" s="54" t="n">
        <v>3</v>
      </c>
      <c r="E2141" s="55" t="n">
        <v>10.5</v>
      </c>
      <c r="F2141" s="56" t="n">
        <v>0</v>
      </c>
      <c r="G2141" s="57" t="n">
        <f aca="false">D2141*E2141</f>
        <v>31.5</v>
      </c>
      <c r="H2141" s="57" t="n">
        <f aca="false">G2141*(1-F2141)</f>
        <v>31.5</v>
      </c>
      <c r="I2141" s="1" t="n">
        <f aca="false">MONTH(A2141)</f>
        <v>12</v>
      </c>
      <c r="J2141" s="57" t="n">
        <f aca="false">D2141*INDEX(Справочник!$E$5:$E$16,MATCH(C2141,Справочник!$A$5:$A$16,0))</f>
        <v>14.1</v>
      </c>
      <c r="K2141" s="57" t="n">
        <f aca="false">D2141*INDEX(Справочник!$F$5:$F$16,MATCH(C2141,Справочник!$A$5:$A$16,0))</f>
        <v>2.7</v>
      </c>
    </row>
    <row r="2142" customFormat="false" ht="15" hidden="false" customHeight="false" outlineLevel="0" collapsed="false">
      <c r="A2142" s="53" t="n">
        <v>46000</v>
      </c>
      <c r="B2142" s="54" t="s">
        <v>1538</v>
      </c>
      <c r="C2142" s="54" t="s">
        <v>83</v>
      </c>
      <c r="D2142" s="54" t="n">
        <v>1</v>
      </c>
      <c r="E2142" s="55" t="n">
        <v>11.5</v>
      </c>
      <c r="F2142" s="56" t="n">
        <v>0.1</v>
      </c>
      <c r="G2142" s="57" t="n">
        <f aca="false">D2142*E2142</f>
        <v>11.5</v>
      </c>
      <c r="H2142" s="57" t="n">
        <f aca="false">G2142*(1-F2142)</f>
        <v>10.35</v>
      </c>
      <c r="I2142" s="1" t="n">
        <f aca="false">MONTH(A2142)</f>
        <v>12</v>
      </c>
      <c r="J2142" s="57" t="n">
        <f aca="false">D2142*INDEX(Справочник!$E$5:$E$16,MATCH(C2142,Справочник!$A$5:$A$16,0))</f>
        <v>5.1</v>
      </c>
      <c r="K2142" s="57" t="n">
        <f aca="false">D2142*INDEX(Справочник!$F$5:$F$16,MATCH(C2142,Справочник!$A$5:$A$16,0))</f>
        <v>0.9</v>
      </c>
    </row>
    <row r="2143" customFormat="false" ht="15" hidden="false" customHeight="false" outlineLevel="0" collapsed="false">
      <c r="A2143" s="53" t="n">
        <v>46000</v>
      </c>
      <c r="B2143" s="54" t="s">
        <v>1539</v>
      </c>
      <c r="C2143" s="54" t="s">
        <v>88</v>
      </c>
      <c r="D2143" s="54" t="n">
        <v>1</v>
      </c>
      <c r="E2143" s="55" t="n">
        <v>39</v>
      </c>
      <c r="F2143" s="56" t="n">
        <v>0.1</v>
      </c>
      <c r="G2143" s="57" t="n">
        <f aca="false">D2143*E2143</f>
        <v>39</v>
      </c>
      <c r="H2143" s="57" t="n">
        <f aca="false">G2143*(1-F2143)</f>
        <v>35.1</v>
      </c>
      <c r="I2143" s="1" t="n">
        <f aca="false">MONTH(A2143)</f>
        <v>12</v>
      </c>
      <c r="J2143" s="57" t="n">
        <f aca="false">D2143*INDEX(Справочник!$E$5:$E$16,MATCH(C2143,Справочник!$A$5:$A$16,0))</f>
        <v>24</v>
      </c>
      <c r="K2143" s="57" t="n">
        <f aca="false">D2143*INDEX(Справочник!$F$5:$F$16,MATCH(C2143,Справочник!$A$5:$A$16,0))</f>
        <v>4.2</v>
      </c>
    </row>
    <row r="2144" customFormat="false" ht="15" hidden="false" customHeight="false" outlineLevel="0" collapsed="false">
      <c r="A2144" s="53" t="n">
        <v>46000</v>
      </c>
      <c r="B2144" s="54" t="s">
        <v>1539</v>
      </c>
      <c r="C2144" s="54" t="s">
        <v>90</v>
      </c>
      <c r="D2144" s="54" t="n">
        <v>1</v>
      </c>
      <c r="E2144" s="55" t="n">
        <v>4.5</v>
      </c>
      <c r="F2144" s="56" t="n">
        <v>0</v>
      </c>
      <c r="G2144" s="57" t="n">
        <f aca="false">D2144*E2144</f>
        <v>4.5</v>
      </c>
      <c r="H2144" s="57" t="n">
        <f aca="false">G2144*(1-F2144)</f>
        <v>4.5</v>
      </c>
      <c r="I2144" s="1" t="n">
        <f aca="false">MONTH(A2144)</f>
        <v>12</v>
      </c>
      <c r="J2144" s="57" t="n">
        <f aca="false">D2144*INDEX(Справочник!$E$5:$E$16,MATCH(C2144,Справочник!$A$5:$A$16,0))</f>
        <v>1.6</v>
      </c>
      <c r="K2144" s="57" t="n">
        <f aca="false">D2144*INDEX(Справочник!$F$5:$F$16,MATCH(C2144,Справочник!$A$5:$A$16,0))</f>
        <v>2.9</v>
      </c>
    </row>
    <row r="2145" customFormat="false" ht="15" hidden="false" customHeight="false" outlineLevel="0" collapsed="false">
      <c r="A2145" s="53" t="n">
        <v>46000</v>
      </c>
      <c r="B2145" s="54" t="s">
        <v>1539</v>
      </c>
      <c r="C2145" s="54" t="s">
        <v>85</v>
      </c>
      <c r="D2145" s="54" t="n">
        <v>1</v>
      </c>
      <c r="E2145" s="55" t="n">
        <v>6.9</v>
      </c>
      <c r="F2145" s="56" t="n">
        <v>0</v>
      </c>
      <c r="G2145" s="57" t="n">
        <f aca="false">D2145*E2145</f>
        <v>6.9</v>
      </c>
      <c r="H2145" s="57" t="n">
        <f aca="false">G2145*(1-F2145)</f>
        <v>6.9</v>
      </c>
      <c r="I2145" s="1" t="n">
        <f aca="false">MONTH(A2145)</f>
        <v>12</v>
      </c>
      <c r="J2145" s="57" t="n">
        <f aca="false">D2145*INDEX(Справочник!$E$5:$E$16,MATCH(C2145,Справочник!$A$5:$A$16,0))</f>
        <v>2.3</v>
      </c>
      <c r="K2145" s="57" t="n">
        <f aca="false">D2145*INDEX(Справочник!$F$5:$F$16,MATCH(C2145,Справочник!$A$5:$A$16,0))</f>
        <v>0.7</v>
      </c>
    </row>
    <row r="2146" customFormat="false" ht="15" hidden="false" customHeight="false" outlineLevel="0" collapsed="false">
      <c r="A2146" s="53" t="n">
        <v>46000</v>
      </c>
      <c r="B2146" s="54" t="s">
        <v>1540</v>
      </c>
      <c r="C2146" s="54" t="s">
        <v>89</v>
      </c>
      <c r="D2146" s="54" t="n">
        <v>1</v>
      </c>
      <c r="E2146" s="55" t="n">
        <v>24</v>
      </c>
      <c r="F2146" s="56" t="n">
        <v>0</v>
      </c>
      <c r="G2146" s="57" t="n">
        <f aca="false">D2146*E2146</f>
        <v>24</v>
      </c>
      <c r="H2146" s="57" t="n">
        <f aca="false">G2146*(1-F2146)</f>
        <v>24</v>
      </c>
      <c r="I2146" s="1" t="n">
        <f aca="false">MONTH(A2146)</f>
        <v>12</v>
      </c>
      <c r="J2146" s="57" t="n">
        <f aca="false">D2146*INDEX(Справочник!$E$5:$E$16,MATCH(C2146,Справочник!$A$5:$A$16,0))</f>
        <v>13.5</v>
      </c>
      <c r="K2146" s="57" t="n">
        <f aca="false">D2146*INDEX(Справочник!$F$5:$F$16,MATCH(C2146,Справочник!$A$5:$A$16,0))</f>
        <v>3.8</v>
      </c>
    </row>
    <row r="2147" customFormat="false" ht="15" hidden="false" customHeight="false" outlineLevel="0" collapsed="false">
      <c r="A2147" s="53" t="n">
        <v>46000</v>
      </c>
      <c r="B2147" s="54" t="s">
        <v>1541</v>
      </c>
      <c r="C2147" s="54" t="s">
        <v>87</v>
      </c>
      <c r="D2147" s="54" t="n">
        <v>1</v>
      </c>
      <c r="E2147" s="55" t="n">
        <v>5.9</v>
      </c>
      <c r="F2147" s="56" t="n">
        <v>0.1</v>
      </c>
      <c r="G2147" s="57" t="n">
        <f aca="false">D2147*E2147</f>
        <v>5.9</v>
      </c>
      <c r="H2147" s="57" t="n">
        <f aca="false">G2147*(1-F2147)</f>
        <v>5.31</v>
      </c>
      <c r="I2147" s="1" t="n">
        <f aca="false">MONTH(A2147)</f>
        <v>12</v>
      </c>
      <c r="J2147" s="57" t="n">
        <f aca="false">D2147*INDEX(Справочник!$E$5:$E$16,MATCH(C2147,Справочник!$A$5:$A$16,0))</f>
        <v>1.9</v>
      </c>
      <c r="K2147" s="57" t="n">
        <f aca="false">D2147*INDEX(Справочник!$F$5:$F$16,MATCH(C2147,Справочник!$A$5:$A$16,0))</f>
        <v>0.7</v>
      </c>
    </row>
    <row r="2148" customFormat="false" ht="15" hidden="false" customHeight="false" outlineLevel="0" collapsed="false">
      <c r="A2148" s="53" t="n">
        <v>46000</v>
      </c>
      <c r="B2148" s="54" t="s">
        <v>1542</v>
      </c>
      <c r="C2148" s="54" t="s">
        <v>89</v>
      </c>
      <c r="D2148" s="54" t="n">
        <v>1</v>
      </c>
      <c r="E2148" s="55" t="n">
        <v>24</v>
      </c>
      <c r="F2148" s="56" t="n">
        <v>0</v>
      </c>
      <c r="G2148" s="57" t="n">
        <f aca="false">D2148*E2148</f>
        <v>24</v>
      </c>
      <c r="H2148" s="57" t="n">
        <f aca="false">G2148*(1-F2148)</f>
        <v>24</v>
      </c>
      <c r="I2148" s="1" t="n">
        <f aca="false">MONTH(A2148)</f>
        <v>12</v>
      </c>
      <c r="J2148" s="57" t="n">
        <f aca="false">D2148*INDEX(Справочник!$E$5:$E$16,MATCH(C2148,Справочник!$A$5:$A$16,0))</f>
        <v>13.5</v>
      </c>
      <c r="K2148" s="57" t="n">
        <f aca="false">D2148*INDEX(Справочник!$F$5:$F$16,MATCH(C2148,Справочник!$A$5:$A$16,0))</f>
        <v>3.8</v>
      </c>
    </row>
    <row r="2149" customFormat="false" ht="15" hidden="false" customHeight="false" outlineLevel="0" collapsed="false">
      <c r="A2149" s="53" t="n">
        <v>46000</v>
      </c>
      <c r="B2149" s="54" t="s">
        <v>1542</v>
      </c>
      <c r="C2149" s="54" t="s">
        <v>86</v>
      </c>
      <c r="D2149" s="54" t="n">
        <v>2</v>
      </c>
      <c r="E2149" s="55" t="n">
        <v>7.5</v>
      </c>
      <c r="F2149" s="56" t="n">
        <v>0.1</v>
      </c>
      <c r="G2149" s="57" t="n">
        <f aca="false">D2149*E2149</f>
        <v>15</v>
      </c>
      <c r="H2149" s="57" t="n">
        <f aca="false">G2149*(1-F2149)</f>
        <v>13.5</v>
      </c>
      <c r="I2149" s="1" t="n">
        <f aca="false">MONTH(A2149)</f>
        <v>12</v>
      </c>
      <c r="J2149" s="57" t="n">
        <f aca="false">D2149*INDEX(Справочник!$E$5:$E$16,MATCH(C2149,Справочник!$A$5:$A$16,0))</f>
        <v>5.2</v>
      </c>
      <c r="K2149" s="57" t="n">
        <f aca="false">D2149*INDEX(Справочник!$F$5:$F$16,MATCH(C2149,Справочник!$A$5:$A$16,0))</f>
        <v>1.4</v>
      </c>
    </row>
    <row r="2150" customFormat="false" ht="15" hidden="false" customHeight="false" outlineLevel="0" collapsed="false">
      <c r="A2150" s="53" t="n">
        <v>46000</v>
      </c>
      <c r="B2150" s="54" t="s">
        <v>1542</v>
      </c>
      <c r="C2150" s="54" t="s">
        <v>85</v>
      </c>
      <c r="D2150" s="54" t="n">
        <v>1</v>
      </c>
      <c r="E2150" s="55" t="n">
        <v>6.9</v>
      </c>
      <c r="F2150" s="56" t="n">
        <v>0.1</v>
      </c>
      <c r="G2150" s="57" t="n">
        <f aca="false">D2150*E2150</f>
        <v>6.9</v>
      </c>
      <c r="H2150" s="57" t="n">
        <f aca="false">G2150*(1-F2150)</f>
        <v>6.21</v>
      </c>
      <c r="I2150" s="1" t="n">
        <f aca="false">MONTH(A2150)</f>
        <v>12</v>
      </c>
      <c r="J2150" s="57" t="n">
        <f aca="false">D2150*INDEX(Справочник!$E$5:$E$16,MATCH(C2150,Справочник!$A$5:$A$16,0))</f>
        <v>2.3</v>
      </c>
      <c r="K2150" s="57" t="n">
        <f aca="false">D2150*INDEX(Справочник!$F$5:$F$16,MATCH(C2150,Справочник!$A$5:$A$16,0))</f>
        <v>0.7</v>
      </c>
    </row>
    <row r="2151" customFormat="false" ht="15" hidden="false" customHeight="false" outlineLevel="0" collapsed="false">
      <c r="A2151" s="53" t="n">
        <v>46000</v>
      </c>
      <c r="B2151" s="54" t="s">
        <v>1543</v>
      </c>
      <c r="C2151" s="54" t="s">
        <v>87</v>
      </c>
      <c r="D2151" s="54" t="n">
        <v>2</v>
      </c>
      <c r="E2151" s="55" t="n">
        <v>5.9</v>
      </c>
      <c r="F2151" s="56" t="n">
        <v>0</v>
      </c>
      <c r="G2151" s="57" t="n">
        <f aca="false">D2151*E2151</f>
        <v>11.8</v>
      </c>
      <c r="H2151" s="57" t="n">
        <f aca="false">G2151*(1-F2151)</f>
        <v>11.8</v>
      </c>
      <c r="I2151" s="1" t="n">
        <f aca="false">MONTH(A2151)</f>
        <v>12</v>
      </c>
      <c r="J2151" s="57" t="n">
        <f aca="false">D2151*INDEX(Справочник!$E$5:$E$16,MATCH(C2151,Справочник!$A$5:$A$16,0))</f>
        <v>3.8</v>
      </c>
      <c r="K2151" s="57" t="n">
        <f aca="false">D2151*INDEX(Справочник!$F$5:$F$16,MATCH(C2151,Справочник!$A$5:$A$16,0))</f>
        <v>1.4</v>
      </c>
    </row>
    <row r="2152" customFormat="false" ht="15" hidden="false" customHeight="false" outlineLevel="0" collapsed="false">
      <c r="A2152" s="53" t="n">
        <v>46001</v>
      </c>
      <c r="B2152" s="54" t="s">
        <v>1544</v>
      </c>
      <c r="C2152" s="54" t="s">
        <v>80</v>
      </c>
      <c r="D2152" s="54" t="n">
        <v>1</v>
      </c>
      <c r="E2152" s="55" t="n">
        <v>9.9</v>
      </c>
      <c r="F2152" s="56" t="n">
        <v>0</v>
      </c>
      <c r="G2152" s="57" t="n">
        <f aca="false">D2152*E2152</f>
        <v>9.9</v>
      </c>
      <c r="H2152" s="57" t="n">
        <f aca="false">G2152*(1-F2152)</f>
        <v>9.9</v>
      </c>
      <c r="I2152" s="1" t="n">
        <f aca="false">MONTH(A2152)</f>
        <v>12</v>
      </c>
      <c r="J2152" s="57" t="n">
        <f aca="false">D2152*INDEX(Справочник!$E$5:$E$16,MATCH(C2152,Справочник!$A$5:$A$16,0))</f>
        <v>4.2</v>
      </c>
      <c r="K2152" s="57" t="n">
        <f aca="false">D2152*INDEX(Справочник!$F$5:$F$16,MATCH(C2152,Справочник!$A$5:$A$16,0))</f>
        <v>0.9</v>
      </c>
    </row>
    <row r="2153" customFormat="false" ht="15" hidden="false" customHeight="false" outlineLevel="0" collapsed="false">
      <c r="A2153" s="53" t="n">
        <v>46001</v>
      </c>
      <c r="B2153" s="54" t="s">
        <v>1545</v>
      </c>
      <c r="C2153" s="54" t="s">
        <v>80</v>
      </c>
      <c r="D2153" s="54" t="n">
        <v>1</v>
      </c>
      <c r="E2153" s="55" t="n">
        <v>9.9</v>
      </c>
      <c r="F2153" s="56" t="n">
        <v>0.1</v>
      </c>
      <c r="G2153" s="57" t="n">
        <f aca="false">D2153*E2153</f>
        <v>9.9</v>
      </c>
      <c r="H2153" s="57" t="n">
        <f aca="false">G2153*(1-F2153)</f>
        <v>8.91</v>
      </c>
      <c r="I2153" s="1" t="n">
        <f aca="false">MONTH(A2153)</f>
        <v>12</v>
      </c>
      <c r="J2153" s="57" t="n">
        <f aca="false">D2153*INDEX(Справочник!$E$5:$E$16,MATCH(C2153,Справочник!$A$5:$A$16,0))</f>
        <v>4.2</v>
      </c>
      <c r="K2153" s="57" t="n">
        <f aca="false">D2153*INDEX(Справочник!$F$5:$F$16,MATCH(C2153,Справочник!$A$5:$A$16,0))</f>
        <v>0.9</v>
      </c>
    </row>
    <row r="2154" customFormat="false" ht="15" hidden="false" customHeight="false" outlineLevel="0" collapsed="false">
      <c r="A2154" s="53" t="n">
        <v>46001</v>
      </c>
      <c r="B2154" s="54" t="s">
        <v>1546</v>
      </c>
      <c r="C2154" s="54" t="s">
        <v>81</v>
      </c>
      <c r="D2154" s="54" t="n">
        <v>2</v>
      </c>
      <c r="E2154" s="55" t="n">
        <v>29.9</v>
      </c>
      <c r="F2154" s="56" t="n">
        <v>0</v>
      </c>
      <c r="G2154" s="57" t="n">
        <f aca="false">D2154*E2154</f>
        <v>59.8</v>
      </c>
      <c r="H2154" s="57" t="n">
        <f aca="false">G2154*(1-F2154)</f>
        <v>59.8</v>
      </c>
      <c r="I2154" s="1" t="n">
        <f aca="false">MONTH(A2154)</f>
        <v>12</v>
      </c>
      <c r="J2154" s="57" t="n">
        <f aca="false">D2154*INDEX(Справочник!$E$5:$E$16,MATCH(C2154,Справочник!$A$5:$A$16,0))</f>
        <v>29.6</v>
      </c>
      <c r="K2154" s="57" t="n">
        <f aca="false">D2154*INDEX(Справочник!$F$5:$F$16,MATCH(C2154,Справочник!$A$5:$A$16,0))</f>
        <v>4.8</v>
      </c>
    </row>
    <row r="2155" customFormat="false" ht="15" hidden="false" customHeight="false" outlineLevel="0" collapsed="false">
      <c r="A2155" s="53" t="n">
        <v>46001</v>
      </c>
      <c r="B2155" s="54" t="s">
        <v>1547</v>
      </c>
      <c r="C2155" s="54" t="s">
        <v>90</v>
      </c>
      <c r="D2155" s="54" t="n">
        <v>1</v>
      </c>
      <c r="E2155" s="55" t="n">
        <v>4.5</v>
      </c>
      <c r="F2155" s="56" t="n">
        <v>0.1</v>
      </c>
      <c r="G2155" s="57" t="n">
        <f aca="false">D2155*E2155</f>
        <v>4.5</v>
      </c>
      <c r="H2155" s="57" t="n">
        <f aca="false">G2155*(1-F2155)</f>
        <v>4.05</v>
      </c>
      <c r="I2155" s="1" t="n">
        <f aca="false">MONTH(A2155)</f>
        <v>12</v>
      </c>
      <c r="J2155" s="57" t="n">
        <f aca="false">D2155*INDEX(Справочник!$E$5:$E$16,MATCH(C2155,Справочник!$A$5:$A$16,0))</f>
        <v>1.6</v>
      </c>
      <c r="K2155" s="57" t="n">
        <f aca="false">D2155*INDEX(Справочник!$F$5:$F$16,MATCH(C2155,Справочник!$A$5:$A$16,0))</f>
        <v>2.9</v>
      </c>
    </row>
    <row r="2156" customFormat="false" ht="15" hidden="false" customHeight="false" outlineLevel="0" collapsed="false">
      <c r="A2156" s="53" t="n">
        <v>46001</v>
      </c>
      <c r="B2156" s="54" t="s">
        <v>1547</v>
      </c>
      <c r="C2156" s="54" t="s">
        <v>83</v>
      </c>
      <c r="D2156" s="54" t="n">
        <v>1</v>
      </c>
      <c r="E2156" s="55" t="n">
        <v>11.5</v>
      </c>
      <c r="F2156" s="56" t="n">
        <v>0</v>
      </c>
      <c r="G2156" s="57" t="n">
        <f aca="false">D2156*E2156</f>
        <v>11.5</v>
      </c>
      <c r="H2156" s="57" t="n">
        <f aca="false">G2156*(1-F2156)</f>
        <v>11.5</v>
      </c>
      <c r="I2156" s="1" t="n">
        <f aca="false">MONTH(A2156)</f>
        <v>12</v>
      </c>
      <c r="J2156" s="57" t="n">
        <f aca="false">D2156*INDEX(Справочник!$E$5:$E$16,MATCH(C2156,Справочник!$A$5:$A$16,0))</f>
        <v>5.1</v>
      </c>
      <c r="K2156" s="57" t="n">
        <f aca="false">D2156*INDEX(Справочник!$F$5:$F$16,MATCH(C2156,Справочник!$A$5:$A$16,0))</f>
        <v>0.9</v>
      </c>
    </row>
    <row r="2157" customFormat="false" ht="15" hidden="false" customHeight="false" outlineLevel="0" collapsed="false">
      <c r="A2157" s="53" t="n">
        <v>46001</v>
      </c>
      <c r="B2157" s="54" t="s">
        <v>1548</v>
      </c>
      <c r="C2157" s="54" t="s">
        <v>91</v>
      </c>
      <c r="D2157" s="54" t="n">
        <v>1</v>
      </c>
      <c r="E2157" s="55" t="n">
        <v>28</v>
      </c>
      <c r="F2157" s="56" t="n">
        <v>0.2</v>
      </c>
      <c r="G2157" s="57" t="n">
        <f aca="false">D2157*E2157</f>
        <v>28</v>
      </c>
      <c r="H2157" s="57" t="n">
        <f aca="false">G2157*(1-F2157)</f>
        <v>22.4</v>
      </c>
      <c r="I2157" s="1" t="n">
        <f aca="false">MONTH(A2157)</f>
        <v>12</v>
      </c>
      <c r="J2157" s="57" t="n">
        <f aca="false">D2157*INDEX(Справочник!$E$5:$E$16,MATCH(C2157,Справочник!$A$5:$A$16,0))</f>
        <v>17.4</v>
      </c>
      <c r="K2157" s="57" t="n">
        <f aca="false">D2157*INDEX(Справочник!$F$5:$F$16,MATCH(C2157,Справочник!$A$5:$A$16,0))</f>
        <v>7.9</v>
      </c>
    </row>
    <row r="2158" customFormat="false" ht="15" hidden="false" customHeight="false" outlineLevel="0" collapsed="false">
      <c r="A2158" s="53" t="n">
        <v>46001</v>
      </c>
      <c r="B2158" s="54" t="s">
        <v>1549</v>
      </c>
      <c r="C2158" s="54" t="s">
        <v>80</v>
      </c>
      <c r="D2158" s="54" t="n">
        <v>1</v>
      </c>
      <c r="E2158" s="55" t="n">
        <v>9.9</v>
      </c>
      <c r="F2158" s="56" t="n">
        <v>0</v>
      </c>
      <c r="G2158" s="57" t="n">
        <f aca="false">D2158*E2158</f>
        <v>9.9</v>
      </c>
      <c r="H2158" s="57" t="n">
        <f aca="false">G2158*(1-F2158)</f>
        <v>9.9</v>
      </c>
      <c r="I2158" s="1" t="n">
        <f aca="false">MONTH(A2158)</f>
        <v>12</v>
      </c>
      <c r="J2158" s="57" t="n">
        <f aca="false">D2158*INDEX(Справочник!$E$5:$E$16,MATCH(C2158,Справочник!$A$5:$A$16,0))</f>
        <v>4.2</v>
      </c>
      <c r="K2158" s="57" t="n">
        <f aca="false">D2158*INDEX(Справочник!$F$5:$F$16,MATCH(C2158,Справочник!$A$5:$A$16,0))</f>
        <v>0.9</v>
      </c>
    </row>
    <row r="2159" customFormat="false" ht="15" hidden="false" customHeight="false" outlineLevel="0" collapsed="false">
      <c r="A2159" s="53" t="n">
        <v>46001</v>
      </c>
      <c r="B2159" s="54" t="s">
        <v>1549</v>
      </c>
      <c r="C2159" s="54" t="s">
        <v>85</v>
      </c>
      <c r="D2159" s="54" t="n">
        <v>1</v>
      </c>
      <c r="E2159" s="55" t="n">
        <v>6.9</v>
      </c>
      <c r="F2159" s="56" t="n">
        <v>0.1</v>
      </c>
      <c r="G2159" s="57" t="n">
        <f aca="false">D2159*E2159</f>
        <v>6.9</v>
      </c>
      <c r="H2159" s="57" t="n">
        <f aca="false">G2159*(1-F2159)</f>
        <v>6.21</v>
      </c>
      <c r="I2159" s="1" t="n">
        <f aca="false">MONTH(A2159)</f>
        <v>12</v>
      </c>
      <c r="J2159" s="57" t="n">
        <f aca="false">D2159*INDEX(Справочник!$E$5:$E$16,MATCH(C2159,Справочник!$A$5:$A$16,0))</f>
        <v>2.3</v>
      </c>
      <c r="K2159" s="57" t="n">
        <f aca="false">D2159*INDEX(Справочник!$F$5:$F$16,MATCH(C2159,Справочник!$A$5:$A$16,0))</f>
        <v>0.7</v>
      </c>
    </row>
    <row r="2160" customFormat="false" ht="15" hidden="false" customHeight="false" outlineLevel="0" collapsed="false">
      <c r="A2160" s="53" t="n">
        <v>46002</v>
      </c>
      <c r="B2160" s="54" t="s">
        <v>1550</v>
      </c>
      <c r="C2160" s="54" t="s">
        <v>84</v>
      </c>
      <c r="D2160" s="54" t="n">
        <v>1</v>
      </c>
      <c r="E2160" s="55" t="n">
        <v>10.5</v>
      </c>
      <c r="F2160" s="56" t="n">
        <v>0</v>
      </c>
      <c r="G2160" s="57" t="n">
        <f aca="false">D2160*E2160</f>
        <v>10.5</v>
      </c>
      <c r="H2160" s="57" t="n">
        <f aca="false">G2160*(1-F2160)</f>
        <v>10.5</v>
      </c>
      <c r="I2160" s="1" t="n">
        <f aca="false">MONTH(A2160)</f>
        <v>12</v>
      </c>
      <c r="J2160" s="57" t="n">
        <f aca="false">D2160*INDEX(Справочник!$E$5:$E$16,MATCH(C2160,Справочник!$A$5:$A$16,0))</f>
        <v>4.7</v>
      </c>
      <c r="K2160" s="57" t="n">
        <f aca="false">D2160*INDEX(Справочник!$F$5:$F$16,MATCH(C2160,Справочник!$A$5:$A$16,0))</f>
        <v>0.9</v>
      </c>
    </row>
    <row r="2161" customFormat="false" ht="15" hidden="false" customHeight="false" outlineLevel="0" collapsed="false">
      <c r="A2161" s="53" t="n">
        <v>46002</v>
      </c>
      <c r="B2161" s="54" t="s">
        <v>1550</v>
      </c>
      <c r="C2161" s="54" t="s">
        <v>87</v>
      </c>
      <c r="D2161" s="54" t="n">
        <v>2</v>
      </c>
      <c r="E2161" s="55" t="n">
        <v>5.9</v>
      </c>
      <c r="F2161" s="56" t="n">
        <v>0</v>
      </c>
      <c r="G2161" s="57" t="n">
        <f aca="false">D2161*E2161</f>
        <v>11.8</v>
      </c>
      <c r="H2161" s="57" t="n">
        <f aca="false">G2161*(1-F2161)</f>
        <v>11.8</v>
      </c>
      <c r="I2161" s="1" t="n">
        <f aca="false">MONTH(A2161)</f>
        <v>12</v>
      </c>
      <c r="J2161" s="57" t="n">
        <f aca="false">D2161*INDEX(Справочник!$E$5:$E$16,MATCH(C2161,Справочник!$A$5:$A$16,0))</f>
        <v>3.8</v>
      </c>
      <c r="K2161" s="57" t="n">
        <f aca="false">D2161*INDEX(Справочник!$F$5:$F$16,MATCH(C2161,Справочник!$A$5:$A$16,0))</f>
        <v>1.4</v>
      </c>
    </row>
    <row r="2162" customFormat="false" ht="15" hidden="false" customHeight="false" outlineLevel="0" collapsed="false">
      <c r="A2162" s="53" t="n">
        <v>46002</v>
      </c>
      <c r="B2162" s="54" t="s">
        <v>1551</v>
      </c>
      <c r="C2162" s="54" t="s">
        <v>84</v>
      </c>
      <c r="D2162" s="54" t="n">
        <v>1</v>
      </c>
      <c r="E2162" s="55" t="n">
        <v>10.5</v>
      </c>
      <c r="F2162" s="56" t="n">
        <v>0.1</v>
      </c>
      <c r="G2162" s="57" t="n">
        <f aca="false">D2162*E2162</f>
        <v>10.5</v>
      </c>
      <c r="H2162" s="57" t="n">
        <f aca="false">G2162*(1-F2162)</f>
        <v>9.45</v>
      </c>
      <c r="I2162" s="1" t="n">
        <f aca="false">MONTH(A2162)</f>
        <v>12</v>
      </c>
      <c r="J2162" s="57" t="n">
        <f aca="false">D2162*INDEX(Справочник!$E$5:$E$16,MATCH(C2162,Справочник!$A$5:$A$16,0))</f>
        <v>4.7</v>
      </c>
      <c r="K2162" s="57" t="n">
        <f aca="false">D2162*INDEX(Справочник!$F$5:$F$16,MATCH(C2162,Справочник!$A$5:$A$16,0))</f>
        <v>0.9</v>
      </c>
    </row>
    <row r="2163" customFormat="false" ht="15" hidden="false" customHeight="false" outlineLevel="0" collapsed="false">
      <c r="A2163" s="53" t="n">
        <v>46002</v>
      </c>
      <c r="B2163" s="54" t="s">
        <v>1552</v>
      </c>
      <c r="C2163" s="54" t="s">
        <v>81</v>
      </c>
      <c r="D2163" s="54" t="n">
        <v>1</v>
      </c>
      <c r="E2163" s="55" t="n">
        <v>29.9</v>
      </c>
      <c r="F2163" s="56" t="n">
        <v>0.1</v>
      </c>
      <c r="G2163" s="57" t="n">
        <f aca="false">D2163*E2163</f>
        <v>29.9</v>
      </c>
      <c r="H2163" s="57" t="n">
        <f aca="false">G2163*(1-F2163)</f>
        <v>26.91</v>
      </c>
      <c r="I2163" s="1" t="n">
        <f aca="false">MONTH(A2163)</f>
        <v>12</v>
      </c>
      <c r="J2163" s="57" t="n">
        <f aca="false">D2163*INDEX(Справочник!$E$5:$E$16,MATCH(C2163,Справочник!$A$5:$A$16,0))</f>
        <v>14.8</v>
      </c>
      <c r="K2163" s="57" t="n">
        <f aca="false">D2163*INDEX(Справочник!$F$5:$F$16,MATCH(C2163,Справочник!$A$5:$A$16,0))</f>
        <v>2.4</v>
      </c>
    </row>
    <row r="2164" customFormat="false" ht="15" hidden="false" customHeight="false" outlineLevel="0" collapsed="false">
      <c r="A2164" s="53" t="n">
        <v>46002</v>
      </c>
      <c r="B2164" s="54" t="s">
        <v>1553</v>
      </c>
      <c r="C2164" s="54" t="s">
        <v>80</v>
      </c>
      <c r="D2164" s="54" t="n">
        <v>1</v>
      </c>
      <c r="E2164" s="55" t="n">
        <v>9.9</v>
      </c>
      <c r="F2164" s="56" t="n">
        <v>0</v>
      </c>
      <c r="G2164" s="57" t="n">
        <f aca="false">D2164*E2164</f>
        <v>9.9</v>
      </c>
      <c r="H2164" s="57" t="n">
        <f aca="false">G2164*(1-F2164)</f>
        <v>9.9</v>
      </c>
      <c r="I2164" s="1" t="n">
        <f aca="false">MONTH(A2164)</f>
        <v>12</v>
      </c>
      <c r="J2164" s="57" t="n">
        <f aca="false">D2164*INDEX(Справочник!$E$5:$E$16,MATCH(C2164,Справочник!$A$5:$A$16,0))</f>
        <v>4.2</v>
      </c>
      <c r="K2164" s="57" t="n">
        <f aca="false">D2164*INDEX(Справочник!$F$5:$F$16,MATCH(C2164,Справочник!$A$5:$A$16,0))</f>
        <v>0.9</v>
      </c>
    </row>
    <row r="2165" customFormat="false" ht="15" hidden="false" customHeight="false" outlineLevel="0" collapsed="false">
      <c r="A2165" s="53" t="n">
        <v>46002</v>
      </c>
      <c r="B2165" s="54" t="s">
        <v>1553</v>
      </c>
      <c r="C2165" s="54" t="s">
        <v>87</v>
      </c>
      <c r="D2165" s="54" t="n">
        <v>2</v>
      </c>
      <c r="E2165" s="55" t="n">
        <v>5.9</v>
      </c>
      <c r="F2165" s="56" t="n">
        <v>0</v>
      </c>
      <c r="G2165" s="57" t="n">
        <f aca="false">D2165*E2165</f>
        <v>11.8</v>
      </c>
      <c r="H2165" s="57" t="n">
        <f aca="false">G2165*(1-F2165)</f>
        <v>11.8</v>
      </c>
      <c r="I2165" s="1" t="n">
        <f aca="false">MONTH(A2165)</f>
        <v>12</v>
      </c>
      <c r="J2165" s="57" t="n">
        <f aca="false">D2165*INDEX(Справочник!$E$5:$E$16,MATCH(C2165,Справочник!$A$5:$A$16,0))</f>
        <v>3.8</v>
      </c>
      <c r="K2165" s="57" t="n">
        <f aca="false">D2165*INDEX(Справочник!$F$5:$F$16,MATCH(C2165,Справочник!$A$5:$A$16,0))</f>
        <v>1.4</v>
      </c>
    </row>
    <row r="2166" customFormat="false" ht="15" hidden="false" customHeight="false" outlineLevel="0" collapsed="false">
      <c r="A2166" s="53" t="n">
        <v>46002</v>
      </c>
      <c r="B2166" s="54" t="s">
        <v>1554</v>
      </c>
      <c r="C2166" s="54" t="s">
        <v>84</v>
      </c>
      <c r="D2166" s="54" t="n">
        <v>1</v>
      </c>
      <c r="E2166" s="55" t="n">
        <v>10.5</v>
      </c>
      <c r="F2166" s="56" t="n">
        <v>0.1</v>
      </c>
      <c r="G2166" s="57" t="n">
        <f aca="false">D2166*E2166</f>
        <v>10.5</v>
      </c>
      <c r="H2166" s="57" t="n">
        <f aca="false">G2166*(1-F2166)</f>
        <v>9.45</v>
      </c>
      <c r="I2166" s="1" t="n">
        <f aca="false">MONTH(A2166)</f>
        <v>12</v>
      </c>
      <c r="J2166" s="57" t="n">
        <f aca="false">D2166*INDEX(Справочник!$E$5:$E$16,MATCH(C2166,Справочник!$A$5:$A$16,0))</f>
        <v>4.7</v>
      </c>
      <c r="K2166" s="57" t="n">
        <f aca="false">D2166*INDEX(Справочник!$F$5:$F$16,MATCH(C2166,Справочник!$A$5:$A$16,0))</f>
        <v>0.9</v>
      </c>
    </row>
    <row r="2167" customFormat="false" ht="15" hidden="false" customHeight="false" outlineLevel="0" collapsed="false">
      <c r="A2167" s="53" t="n">
        <v>46002</v>
      </c>
      <c r="B2167" s="54" t="s">
        <v>1555</v>
      </c>
      <c r="C2167" s="54" t="s">
        <v>84</v>
      </c>
      <c r="D2167" s="54" t="n">
        <v>1</v>
      </c>
      <c r="E2167" s="55" t="n">
        <v>10.5</v>
      </c>
      <c r="F2167" s="56" t="n">
        <v>0</v>
      </c>
      <c r="G2167" s="57" t="n">
        <f aca="false">D2167*E2167</f>
        <v>10.5</v>
      </c>
      <c r="H2167" s="57" t="n">
        <f aca="false">G2167*(1-F2167)</f>
        <v>10.5</v>
      </c>
      <c r="I2167" s="1" t="n">
        <f aca="false">MONTH(A2167)</f>
        <v>12</v>
      </c>
      <c r="J2167" s="57" t="n">
        <f aca="false">D2167*INDEX(Справочник!$E$5:$E$16,MATCH(C2167,Справочник!$A$5:$A$16,0))</f>
        <v>4.7</v>
      </c>
      <c r="K2167" s="57" t="n">
        <f aca="false">D2167*INDEX(Справочник!$F$5:$F$16,MATCH(C2167,Справочник!$A$5:$A$16,0))</f>
        <v>0.9</v>
      </c>
    </row>
    <row r="2168" customFormat="false" ht="15" hidden="false" customHeight="false" outlineLevel="0" collapsed="false">
      <c r="A2168" s="53" t="n">
        <v>46002</v>
      </c>
      <c r="B2168" s="54" t="s">
        <v>1556</v>
      </c>
      <c r="C2168" s="54" t="s">
        <v>82</v>
      </c>
      <c r="D2168" s="54" t="n">
        <v>2</v>
      </c>
      <c r="E2168" s="55" t="n">
        <v>32</v>
      </c>
      <c r="F2168" s="56" t="n">
        <v>0</v>
      </c>
      <c r="G2168" s="57" t="n">
        <f aca="false">D2168*E2168</f>
        <v>64</v>
      </c>
      <c r="H2168" s="57" t="n">
        <f aca="false">G2168*(1-F2168)</f>
        <v>64</v>
      </c>
      <c r="I2168" s="1" t="n">
        <f aca="false">MONTH(A2168)</f>
        <v>12</v>
      </c>
      <c r="J2168" s="57" t="n">
        <f aca="false">D2168*INDEX(Справочник!$E$5:$E$16,MATCH(C2168,Справочник!$A$5:$A$16,0))</f>
        <v>33</v>
      </c>
      <c r="K2168" s="57" t="n">
        <f aca="false">D2168*INDEX(Справочник!$F$5:$F$16,MATCH(C2168,Справочник!$A$5:$A$16,0))</f>
        <v>4.8</v>
      </c>
    </row>
    <row r="2169" customFormat="false" ht="15" hidden="false" customHeight="false" outlineLevel="0" collapsed="false">
      <c r="A2169" s="53" t="n">
        <v>46003</v>
      </c>
      <c r="B2169" s="54" t="s">
        <v>1557</v>
      </c>
      <c r="C2169" s="54" t="s">
        <v>85</v>
      </c>
      <c r="D2169" s="54" t="n">
        <v>1</v>
      </c>
      <c r="E2169" s="55" t="n">
        <v>6.9</v>
      </c>
      <c r="F2169" s="56" t="n">
        <v>0.1</v>
      </c>
      <c r="G2169" s="57" t="n">
        <f aca="false">D2169*E2169</f>
        <v>6.9</v>
      </c>
      <c r="H2169" s="57" t="n">
        <f aca="false">G2169*(1-F2169)</f>
        <v>6.21</v>
      </c>
      <c r="I2169" s="1" t="n">
        <f aca="false">MONTH(A2169)</f>
        <v>12</v>
      </c>
      <c r="J2169" s="57" t="n">
        <f aca="false">D2169*INDEX(Справочник!$E$5:$E$16,MATCH(C2169,Справочник!$A$5:$A$16,0))</f>
        <v>2.3</v>
      </c>
      <c r="K2169" s="57" t="n">
        <f aca="false">D2169*INDEX(Справочник!$F$5:$F$16,MATCH(C2169,Справочник!$A$5:$A$16,0))</f>
        <v>0.7</v>
      </c>
    </row>
    <row r="2170" customFormat="false" ht="15" hidden="false" customHeight="false" outlineLevel="0" collapsed="false">
      <c r="A2170" s="53" t="n">
        <v>46003</v>
      </c>
      <c r="B2170" s="54" t="s">
        <v>1557</v>
      </c>
      <c r="C2170" s="54" t="s">
        <v>87</v>
      </c>
      <c r="D2170" s="54" t="n">
        <v>2</v>
      </c>
      <c r="E2170" s="55" t="n">
        <v>5.9</v>
      </c>
      <c r="F2170" s="56" t="n">
        <v>0</v>
      </c>
      <c r="G2170" s="57" t="n">
        <f aca="false">D2170*E2170</f>
        <v>11.8</v>
      </c>
      <c r="H2170" s="57" t="n">
        <f aca="false">G2170*(1-F2170)</f>
        <v>11.8</v>
      </c>
      <c r="I2170" s="1" t="n">
        <f aca="false">MONTH(A2170)</f>
        <v>12</v>
      </c>
      <c r="J2170" s="57" t="n">
        <f aca="false">D2170*INDEX(Справочник!$E$5:$E$16,MATCH(C2170,Справочник!$A$5:$A$16,0))</f>
        <v>3.8</v>
      </c>
      <c r="K2170" s="57" t="n">
        <f aca="false">D2170*INDEX(Справочник!$F$5:$F$16,MATCH(C2170,Справочник!$A$5:$A$16,0))</f>
        <v>1.4</v>
      </c>
    </row>
    <row r="2171" customFormat="false" ht="15" hidden="false" customHeight="false" outlineLevel="0" collapsed="false">
      <c r="A2171" s="53" t="n">
        <v>46003</v>
      </c>
      <c r="B2171" s="54" t="s">
        <v>1558</v>
      </c>
      <c r="C2171" s="54" t="s">
        <v>80</v>
      </c>
      <c r="D2171" s="54" t="n">
        <v>3</v>
      </c>
      <c r="E2171" s="55" t="n">
        <v>9.9</v>
      </c>
      <c r="F2171" s="56" t="n">
        <v>0.1</v>
      </c>
      <c r="G2171" s="57" t="n">
        <f aca="false">D2171*E2171</f>
        <v>29.7</v>
      </c>
      <c r="H2171" s="57" t="n">
        <f aca="false">G2171*(1-F2171)</f>
        <v>26.73</v>
      </c>
      <c r="I2171" s="1" t="n">
        <f aca="false">MONTH(A2171)</f>
        <v>12</v>
      </c>
      <c r="J2171" s="57" t="n">
        <f aca="false">D2171*INDEX(Справочник!$E$5:$E$16,MATCH(C2171,Справочник!$A$5:$A$16,0))</f>
        <v>12.6</v>
      </c>
      <c r="K2171" s="57" t="n">
        <f aca="false">D2171*INDEX(Справочник!$F$5:$F$16,MATCH(C2171,Справочник!$A$5:$A$16,0))</f>
        <v>2.7</v>
      </c>
    </row>
    <row r="2172" customFormat="false" ht="15" hidden="false" customHeight="false" outlineLevel="0" collapsed="false">
      <c r="A2172" s="53" t="n">
        <v>46003</v>
      </c>
      <c r="B2172" s="54" t="s">
        <v>1559</v>
      </c>
      <c r="C2172" s="54" t="s">
        <v>91</v>
      </c>
      <c r="D2172" s="54" t="n">
        <v>1</v>
      </c>
      <c r="E2172" s="55" t="n">
        <v>28</v>
      </c>
      <c r="F2172" s="56" t="n">
        <v>0.2</v>
      </c>
      <c r="G2172" s="57" t="n">
        <f aca="false">D2172*E2172</f>
        <v>28</v>
      </c>
      <c r="H2172" s="57" t="n">
        <f aca="false">G2172*(1-F2172)</f>
        <v>22.4</v>
      </c>
      <c r="I2172" s="1" t="n">
        <f aca="false">MONTH(A2172)</f>
        <v>12</v>
      </c>
      <c r="J2172" s="57" t="n">
        <f aca="false">D2172*INDEX(Справочник!$E$5:$E$16,MATCH(C2172,Справочник!$A$5:$A$16,0))</f>
        <v>17.4</v>
      </c>
      <c r="K2172" s="57" t="n">
        <f aca="false">D2172*INDEX(Справочник!$F$5:$F$16,MATCH(C2172,Справочник!$A$5:$A$16,0))</f>
        <v>7.9</v>
      </c>
    </row>
    <row r="2173" customFormat="false" ht="15" hidden="false" customHeight="false" outlineLevel="0" collapsed="false">
      <c r="A2173" s="53" t="n">
        <v>46003</v>
      </c>
      <c r="B2173" s="54" t="s">
        <v>1559</v>
      </c>
      <c r="C2173" s="54" t="s">
        <v>85</v>
      </c>
      <c r="D2173" s="54" t="n">
        <v>2</v>
      </c>
      <c r="E2173" s="55" t="n">
        <v>6.9</v>
      </c>
      <c r="F2173" s="56" t="n">
        <v>0</v>
      </c>
      <c r="G2173" s="57" t="n">
        <f aca="false">D2173*E2173</f>
        <v>13.8</v>
      </c>
      <c r="H2173" s="57" t="n">
        <f aca="false">G2173*(1-F2173)</f>
        <v>13.8</v>
      </c>
      <c r="I2173" s="1" t="n">
        <f aca="false">MONTH(A2173)</f>
        <v>12</v>
      </c>
      <c r="J2173" s="57" t="n">
        <f aca="false">D2173*INDEX(Справочник!$E$5:$E$16,MATCH(C2173,Справочник!$A$5:$A$16,0))</f>
        <v>4.6</v>
      </c>
      <c r="K2173" s="57" t="n">
        <f aca="false">D2173*INDEX(Справочник!$F$5:$F$16,MATCH(C2173,Справочник!$A$5:$A$16,0))</f>
        <v>1.4</v>
      </c>
    </row>
    <row r="2174" customFormat="false" ht="15" hidden="false" customHeight="false" outlineLevel="0" collapsed="false">
      <c r="A2174" s="53" t="n">
        <v>46003</v>
      </c>
      <c r="B2174" s="54" t="s">
        <v>1560</v>
      </c>
      <c r="C2174" s="54" t="s">
        <v>84</v>
      </c>
      <c r="D2174" s="54" t="n">
        <v>2</v>
      </c>
      <c r="E2174" s="55" t="n">
        <v>10.5</v>
      </c>
      <c r="F2174" s="56" t="n">
        <v>0</v>
      </c>
      <c r="G2174" s="57" t="n">
        <f aca="false">D2174*E2174</f>
        <v>21</v>
      </c>
      <c r="H2174" s="57" t="n">
        <f aca="false">G2174*(1-F2174)</f>
        <v>21</v>
      </c>
      <c r="I2174" s="1" t="n">
        <f aca="false">MONTH(A2174)</f>
        <v>12</v>
      </c>
      <c r="J2174" s="57" t="n">
        <f aca="false">D2174*INDEX(Справочник!$E$5:$E$16,MATCH(C2174,Справочник!$A$5:$A$16,0))</f>
        <v>9.4</v>
      </c>
      <c r="K2174" s="57" t="n">
        <f aca="false">D2174*INDEX(Справочник!$F$5:$F$16,MATCH(C2174,Справочник!$A$5:$A$16,0))</f>
        <v>1.8</v>
      </c>
    </row>
    <row r="2175" customFormat="false" ht="15" hidden="false" customHeight="false" outlineLevel="0" collapsed="false">
      <c r="A2175" s="53" t="n">
        <v>46003</v>
      </c>
      <c r="B2175" s="54" t="s">
        <v>1560</v>
      </c>
      <c r="C2175" s="54" t="s">
        <v>82</v>
      </c>
      <c r="D2175" s="54" t="n">
        <v>1</v>
      </c>
      <c r="E2175" s="55" t="n">
        <v>32</v>
      </c>
      <c r="F2175" s="56" t="n">
        <v>0</v>
      </c>
      <c r="G2175" s="57" t="n">
        <f aca="false">D2175*E2175</f>
        <v>32</v>
      </c>
      <c r="H2175" s="57" t="n">
        <f aca="false">G2175*(1-F2175)</f>
        <v>32</v>
      </c>
      <c r="I2175" s="1" t="n">
        <f aca="false">MONTH(A2175)</f>
        <v>12</v>
      </c>
      <c r="J2175" s="57" t="n">
        <f aca="false">D2175*INDEX(Справочник!$E$5:$E$16,MATCH(C2175,Справочник!$A$5:$A$16,0))</f>
        <v>16.5</v>
      </c>
      <c r="K2175" s="57" t="n">
        <f aca="false">D2175*INDEX(Справочник!$F$5:$F$16,MATCH(C2175,Справочник!$A$5:$A$16,0))</f>
        <v>2.4</v>
      </c>
    </row>
    <row r="2176" customFormat="false" ht="15" hidden="false" customHeight="false" outlineLevel="0" collapsed="false">
      <c r="A2176" s="53" t="n">
        <v>46003</v>
      </c>
      <c r="B2176" s="54" t="s">
        <v>1561</v>
      </c>
      <c r="C2176" s="54" t="s">
        <v>89</v>
      </c>
      <c r="D2176" s="54" t="n">
        <v>1</v>
      </c>
      <c r="E2176" s="55" t="n">
        <v>24</v>
      </c>
      <c r="F2176" s="56" t="n">
        <v>0.1</v>
      </c>
      <c r="G2176" s="57" t="n">
        <f aca="false">D2176*E2176</f>
        <v>24</v>
      </c>
      <c r="H2176" s="57" t="n">
        <f aca="false">G2176*(1-F2176)</f>
        <v>21.6</v>
      </c>
      <c r="I2176" s="1" t="n">
        <f aca="false">MONTH(A2176)</f>
        <v>12</v>
      </c>
      <c r="J2176" s="57" t="n">
        <f aca="false">D2176*INDEX(Справочник!$E$5:$E$16,MATCH(C2176,Справочник!$A$5:$A$16,0))</f>
        <v>13.5</v>
      </c>
      <c r="K2176" s="57" t="n">
        <f aca="false">D2176*INDEX(Справочник!$F$5:$F$16,MATCH(C2176,Справочник!$A$5:$A$16,0))</f>
        <v>3.8</v>
      </c>
    </row>
    <row r="2177" customFormat="false" ht="15" hidden="false" customHeight="false" outlineLevel="0" collapsed="false">
      <c r="A2177" s="53" t="n">
        <v>46003</v>
      </c>
      <c r="B2177" s="54" t="s">
        <v>1561</v>
      </c>
      <c r="C2177" s="54" t="s">
        <v>85</v>
      </c>
      <c r="D2177" s="54" t="n">
        <v>2</v>
      </c>
      <c r="E2177" s="55" t="n">
        <v>6.9</v>
      </c>
      <c r="F2177" s="56" t="n">
        <v>0</v>
      </c>
      <c r="G2177" s="57" t="n">
        <f aca="false">D2177*E2177</f>
        <v>13.8</v>
      </c>
      <c r="H2177" s="57" t="n">
        <f aca="false">G2177*(1-F2177)</f>
        <v>13.8</v>
      </c>
      <c r="I2177" s="1" t="n">
        <f aca="false">MONTH(A2177)</f>
        <v>12</v>
      </c>
      <c r="J2177" s="57" t="n">
        <f aca="false">D2177*INDEX(Справочник!$E$5:$E$16,MATCH(C2177,Справочник!$A$5:$A$16,0))</f>
        <v>4.6</v>
      </c>
      <c r="K2177" s="57" t="n">
        <f aca="false">D2177*INDEX(Справочник!$F$5:$F$16,MATCH(C2177,Справочник!$A$5:$A$16,0))</f>
        <v>1.4</v>
      </c>
    </row>
    <row r="2178" customFormat="false" ht="15" hidden="false" customHeight="false" outlineLevel="0" collapsed="false">
      <c r="A2178" s="53" t="n">
        <v>46003</v>
      </c>
      <c r="B2178" s="54" t="s">
        <v>1562</v>
      </c>
      <c r="C2178" s="54" t="s">
        <v>83</v>
      </c>
      <c r="D2178" s="54" t="n">
        <v>2</v>
      </c>
      <c r="E2178" s="55" t="n">
        <v>11.5</v>
      </c>
      <c r="F2178" s="56" t="n">
        <v>0.1</v>
      </c>
      <c r="G2178" s="57" t="n">
        <f aca="false">D2178*E2178</f>
        <v>23</v>
      </c>
      <c r="H2178" s="57" t="n">
        <f aca="false">G2178*(1-F2178)</f>
        <v>20.7</v>
      </c>
      <c r="I2178" s="1" t="n">
        <f aca="false">MONTH(A2178)</f>
        <v>12</v>
      </c>
      <c r="J2178" s="57" t="n">
        <f aca="false">D2178*INDEX(Справочник!$E$5:$E$16,MATCH(C2178,Справочник!$A$5:$A$16,0))</f>
        <v>10.2</v>
      </c>
      <c r="K2178" s="57" t="n">
        <f aca="false">D2178*INDEX(Справочник!$F$5:$F$16,MATCH(C2178,Справочник!$A$5:$A$16,0))</f>
        <v>1.8</v>
      </c>
    </row>
    <row r="2179" customFormat="false" ht="15" hidden="false" customHeight="false" outlineLevel="0" collapsed="false">
      <c r="A2179" s="53" t="n">
        <v>46003</v>
      </c>
      <c r="B2179" s="54" t="s">
        <v>1563</v>
      </c>
      <c r="C2179" s="54" t="s">
        <v>80</v>
      </c>
      <c r="D2179" s="54" t="n">
        <v>1</v>
      </c>
      <c r="E2179" s="55" t="n">
        <v>9.9</v>
      </c>
      <c r="F2179" s="56" t="n">
        <v>0.1</v>
      </c>
      <c r="G2179" s="57" t="n">
        <f aca="false">D2179*E2179</f>
        <v>9.9</v>
      </c>
      <c r="H2179" s="57" t="n">
        <f aca="false">G2179*(1-F2179)</f>
        <v>8.91</v>
      </c>
      <c r="I2179" s="1" t="n">
        <f aca="false">MONTH(A2179)</f>
        <v>12</v>
      </c>
      <c r="J2179" s="57" t="n">
        <f aca="false">D2179*INDEX(Справочник!$E$5:$E$16,MATCH(C2179,Справочник!$A$5:$A$16,0))</f>
        <v>4.2</v>
      </c>
      <c r="K2179" s="57" t="n">
        <f aca="false">D2179*INDEX(Справочник!$F$5:$F$16,MATCH(C2179,Справочник!$A$5:$A$16,0))</f>
        <v>0.9</v>
      </c>
    </row>
    <row r="2180" customFormat="false" ht="15" hidden="false" customHeight="false" outlineLevel="0" collapsed="false">
      <c r="A2180" s="53" t="n">
        <v>46003</v>
      </c>
      <c r="B2180" s="54" t="s">
        <v>1563</v>
      </c>
      <c r="C2180" s="54" t="s">
        <v>91</v>
      </c>
      <c r="D2180" s="54" t="n">
        <v>1</v>
      </c>
      <c r="E2180" s="55" t="n">
        <v>28</v>
      </c>
      <c r="F2180" s="56" t="n">
        <v>0.2</v>
      </c>
      <c r="G2180" s="57" t="n">
        <f aca="false">D2180*E2180</f>
        <v>28</v>
      </c>
      <c r="H2180" s="57" t="n">
        <f aca="false">G2180*(1-F2180)</f>
        <v>22.4</v>
      </c>
      <c r="I2180" s="1" t="n">
        <f aca="false">MONTH(A2180)</f>
        <v>12</v>
      </c>
      <c r="J2180" s="57" t="n">
        <f aca="false">D2180*INDEX(Справочник!$E$5:$E$16,MATCH(C2180,Справочник!$A$5:$A$16,0))</f>
        <v>17.4</v>
      </c>
      <c r="K2180" s="57" t="n">
        <f aca="false">D2180*INDEX(Справочник!$F$5:$F$16,MATCH(C2180,Справочник!$A$5:$A$16,0))</f>
        <v>7.9</v>
      </c>
    </row>
    <row r="2181" customFormat="false" ht="15" hidden="false" customHeight="false" outlineLevel="0" collapsed="false">
      <c r="A2181" s="53" t="n">
        <v>46003</v>
      </c>
      <c r="B2181" s="54" t="s">
        <v>1564</v>
      </c>
      <c r="C2181" s="54" t="s">
        <v>91</v>
      </c>
      <c r="D2181" s="54" t="n">
        <v>1</v>
      </c>
      <c r="E2181" s="55" t="n">
        <v>28</v>
      </c>
      <c r="F2181" s="56" t="n">
        <v>0.2</v>
      </c>
      <c r="G2181" s="57" t="n">
        <f aca="false">D2181*E2181</f>
        <v>28</v>
      </c>
      <c r="H2181" s="57" t="n">
        <f aca="false">G2181*(1-F2181)</f>
        <v>22.4</v>
      </c>
      <c r="I2181" s="1" t="n">
        <f aca="false">MONTH(A2181)</f>
        <v>12</v>
      </c>
      <c r="J2181" s="57" t="n">
        <f aca="false">D2181*INDEX(Справочник!$E$5:$E$16,MATCH(C2181,Справочник!$A$5:$A$16,0))</f>
        <v>17.4</v>
      </c>
      <c r="K2181" s="57" t="n">
        <f aca="false">D2181*INDEX(Справочник!$F$5:$F$16,MATCH(C2181,Справочник!$A$5:$A$16,0))</f>
        <v>7.9</v>
      </c>
    </row>
    <row r="2182" customFormat="false" ht="15" hidden="false" customHeight="false" outlineLevel="0" collapsed="false">
      <c r="A2182" s="53" t="n">
        <v>46004</v>
      </c>
      <c r="B2182" s="54" t="s">
        <v>1565</v>
      </c>
      <c r="C2182" s="54" t="s">
        <v>89</v>
      </c>
      <c r="D2182" s="54" t="n">
        <v>1</v>
      </c>
      <c r="E2182" s="55" t="n">
        <v>24</v>
      </c>
      <c r="F2182" s="56" t="n">
        <v>0.1</v>
      </c>
      <c r="G2182" s="57" t="n">
        <f aca="false">D2182*E2182</f>
        <v>24</v>
      </c>
      <c r="H2182" s="57" t="n">
        <f aca="false">G2182*(1-F2182)</f>
        <v>21.6</v>
      </c>
      <c r="I2182" s="1" t="n">
        <f aca="false">MONTH(A2182)</f>
        <v>12</v>
      </c>
      <c r="J2182" s="57" t="n">
        <f aca="false">D2182*INDEX(Справочник!$E$5:$E$16,MATCH(C2182,Справочник!$A$5:$A$16,0))</f>
        <v>13.5</v>
      </c>
      <c r="K2182" s="57" t="n">
        <f aca="false">D2182*INDEX(Справочник!$F$5:$F$16,MATCH(C2182,Справочник!$A$5:$A$16,0))</f>
        <v>3.8</v>
      </c>
    </row>
    <row r="2183" customFormat="false" ht="15" hidden="false" customHeight="false" outlineLevel="0" collapsed="false">
      <c r="A2183" s="53" t="n">
        <v>46004</v>
      </c>
      <c r="B2183" s="54" t="s">
        <v>1565</v>
      </c>
      <c r="C2183" s="54" t="s">
        <v>91</v>
      </c>
      <c r="D2183" s="54" t="n">
        <v>1</v>
      </c>
      <c r="E2183" s="55" t="n">
        <v>28</v>
      </c>
      <c r="F2183" s="56" t="n">
        <v>0.2</v>
      </c>
      <c r="G2183" s="57" t="n">
        <f aca="false">D2183*E2183</f>
        <v>28</v>
      </c>
      <c r="H2183" s="57" t="n">
        <f aca="false">G2183*(1-F2183)</f>
        <v>22.4</v>
      </c>
      <c r="I2183" s="1" t="n">
        <f aca="false">MONTH(A2183)</f>
        <v>12</v>
      </c>
      <c r="J2183" s="57" t="n">
        <f aca="false">D2183*INDEX(Справочник!$E$5:$E$16,MATCH(C2183,Справочник!$A$5:$A$16,0))</f>
        <v>17.4</v>
      </c>
      <c r="K2183" s="57" t="n">
        <f aca="false">D2183*INDEX(Справочник!$F$5:$F$16,MATCH(C2183,Справочник!$A$5:$A$16,0))</f>
        <v>7.9</v>
      </c>
    </row>
    <row r="2184" customFormat="false" ht="15" hidden="false" customHeight="false" outlineLevel="0" collapsed="false">
      <c r="A2184" s="53" t="n">
        <v>46004</v>
      </c>
      <c r="B2184" s="54" t="s">
        <v>1566</v>
      </c>
      <c r="C2184" s="54" t="s">
        <v>91</v>
      </c>
      <c r="D2184" s="54" t="n">
        <v>1</v>
      </c>
      <c r="E2184" s="55" t="n">
        <v>28</v>
      </c>
      <c r="F2184" s="56" t="n">
        <v>0.2</v>
      </c>
      <c r="G2184" s="57" t="n">
        <f aca="false">D2184*E2184</f>
        <v>28</v>
      </c>
      <c r="H2184" s="57" t="n">
        <f aca="false">G2184*(1-F2184)</f>
        <v>22.4</v>
      </c>
      <c r="I2184" s="1" t="n">
        <f aca="false">MONTH(A2184)</f>
        <v>12</v>
      </c>
      <c r="J2184" s="57" t="n">
        <f aca="false">D2184*INDEX(Справочник!$E$5:$E$16,MATCH(C2184,Справочник!$A$5:$A$16,0))</f>
        <v>17.4</v>
      </c>
      <c r="K2184" s="57" t="n">
        <f aca="false">D2184*INDEX(Справочник!$F$5:$F$16,MATCH(C2184,Справочник!$A$5:$A$16,0))</f>
        <v>7.9</v>
      </c>
    </row>
    <row r="2185" customFormat="false" ht="15" hidden="false" customHeight="false" outlineLevel="0" collapsed="false">
      <c r="A2185" s="53" t="n">
        <v>46004</v>
      </c>
      <c r="B2185" s="54" t="s">
        <v>1566</v>
      </c>
      <c r="C2185" s="54" t="s">
        <v>84</v>
      </c>
      <c r="D2185" s="54" t="n">
        <v>1</v>
      </c>
      <c r="E2185" s="55" t="n">
        <v>10.5</v>
      </c>
      <c r="F2185" s="56" t="n">
        <v>0.1</v>
      </c>
      <c r="G2185" s="57" t="n">
        <f aca="false">D2185*E2185</f>
        <v>10.5</v>
      </c>
      <c r="H2185" s="57" t="n">
        <f aca="false">G2185*(1-F2185)</f>
        <v>9.45</v>
      </c>
      <c r="I2185" s="1" t="n">
        <f aca="false">MONTH(A2185)</f>
        <v>12</v>
      </c>
      <c r="J2185" s="57" t="n">
        <f aca="false">D2185*INDEX(Справочник!$E$5:$E$16,MATCH(C2185,Справочник!$A$5:$A$16,0))</f>
        <v>4.7</v>
      </c>
      <c r="K2185" s="57" t="n">
        <f aca="false">D2185*INDEX(Справочник!$F$5:$F$16,MATCH(C2185,Справочник!$A$5:$A$16,0))</f>
        <v>0.9</v>
      </c>
    </row>
    <row r="2186" customFormat="false" ht="15" hidden="false" customHeight="false" outlineLevel="0" collapsed="false">
      <c r="A2186" s="53" t="n">
        <v>46004</v>
      </c>
      <c r="B2186" s="54" t="s">
        <v>1567</v>
      </c>
      <c r="C2186" s="54" t="s">
        <v>80</v>
      </c>
      <c r="D2186" s="54" t="n">
        <v>1</v>
      </c>
      <c r="E2186" s="55" t="n">
        <v>9.9</v>
      </c>
      <c r="F2186" s="56" t="n">
        <v>0.1</v>
      </c>
      <c r="G2186" s="57" t="n">
        <f aca="false">D2186*E2186</f>
        <v>9.9</v>
      </c>
      <c r="H2186" s="57" t="n">
        <f aca="false">G2186*(1-F2186)</f>
        <v>8.91</v>
      </c>
      <c r="I2186" s="1" t="n">
        <f aca="false">MONTH(A2186)</f>
        <v>12</v>
      </c>
      <c r="J2186" s="57" t="n">
        <f aca="false">D2186*INDEX(Справочник!$E$5:$E$16,MATCH(C2186,Справочник!$A$5:$A$16,0))</f>
        <v>4.2</v>
      </c>
      <c r="K2186" s="57" t="n">
        <f aca="false">D2186*INDEX(Справочник!$F$5:$F$16,MATCH(C2186,Справочник!$A$5:$A$16,0))</f>
        <v>0.9</v>
      </c>
    </row>
    <row r="2187" customFormat="false" ht="15" hidden="false" customHeight="false" outlineLevel="0" collapsed="false">
      <c r="A2187" s="53" t="n">
        <v>46004</v>
      </c>
      <c r="B2187" s="54" t="s">
        <v>1567</v>
      </c>
      <c r="C2187" s="54" t="s">
        <v>90</v>
      </c>
      <c r="D2187" s="54" t="n">
        <v>1</v>
      </c>
      <c r="E2187" s="55" t="n">
        <v>4.5</v>
      </c>
      <c r="F2187" s="56" t="n">
        <v>0</v>
      </c>
      <c r="G2187" s="57" t="n">
        <f aca="false">D2187*E2187</f>
        <v>4.5</v>
      </c>
      <c r="H2187" s="57" t="n">
        <f aca="false">G2187*(1-F2187)</f>
        <v>4.5</v>
      </c>
      <c r="I2187" s="1" t="n">
        <f aca="false">MONTH(A2187)</f>
        <v>12</v>
      </c>
      <c r="J2187" s="57" t="n">
        <f aca="false">D2187*INDEX(Справочник!$E$5:$E$16,MATCH(C2187,Справочник!$A$5:$A$16,0))</f>
        <v>1.6</v>
      </c>
      <c r="K2187" s="57" t="n">
        <f aca="false">D2187*INDEX(Справочник!$F$5:$F$16,MATCH(C2187,Справочник!$A$5:$A$16,0))</f>
        <v>2.9</v>
      </c>
    </row>
    <row r="2188" customFormat="false" ht="15" hidden="false" customHeight="false" outlineLevel="0" collapsed="false">
      <c r="A2188" s="53" t="n">
        <v>46004</v>
      </c>
      <c r="B2188" s="54" t="s">
        <v>1568</v>
      </c>
      <c r="C2188" s="54" t="s">
        <v>82</v>
      </c>
      <c r="D2188" s="54" t="n">
        <v>1</v>
      </c>
      <c r="E2188" s="55" t="n">
        <v>32</v>
      </c>
      <c r="F2188" s="56" t="n">
        <v>0.1</v>
      </c>
      <c r="G2188" s="57" t="n">
        <f aca="false">D2188*E2188</f>
        <v>32</v>
      </c>
      <c r="H2188" s="57" t="n">
        <f aca="false">G2188*(1-F2188)</f>
        <v>28.8</v>
      </c>
      <c r="I2188" s="1" t="n">
        <f aca="false">MONTH(A2188)</f>
        <v>12</v>
      </c>
      <c r="J2188" s="57" t="n">
        <f aca="false">D2188*INDEX(Справочник!$E$5:$E$16,MATCH(C2188,Справочник!$A$5:$A$16,0))</f>
        <v>16.5</v>
      </c>
      <c r="K2188" s="57" t="n">
        <f aca="false">D2188*INDEX(Справочник!$F$5:$F$16,MATCH(C2188,Справочник!$A$5:$A$16,0))</f>
        <v>2.4</v>
      </c>
    </row>
    <row r="2189" customFormat="false" ht="15" hidden="false" customHeight="false" outlineLevel="0" collapsed="false">
      <c r="A2189" s="53" t="n">
        <v>46004</v>
      </c>
      <c r="B2189" s="54" t="s">
        <v>1569</v>
      </c>
      <c r="C2189" s="54" t="s">
        <v>89</v>
      </c>
      <c r="D2189" s="54" t="n">
        <v>1</v>
      </c>
      <c r="E2189" s="55" t="n">
        <v>24</v>
      </c>
      <c r="F2189" s="56" t="n">
        <v>0.1</v>
      </c>
      <c r="G2189" s="57" t="n">
        <f aca="false">D2189*E2189</f>
        <v>24</v>
      </c>
      <c r="H2189" s="57" t="n">
        <f aca="false">G2189*(1-F2189)</f>
        <v>21.6</v>
      </c>
      <c r="I2189" s="1" t="n">
        <f aca="false">MONTH(A2189)</f>
        <v>12</v>
      </c>
      <c r="J2189" s="57" t="n">
        <f aca="false">D2189*INDEX(Справочник!$E$5:$E$16,MATCH(C2189,Справочник!$A$5:$A$16,0))</f>
        <v>13.5</v>
      </c>
      <c r="K2189" s="57" t="n">
        <f aca="false">D2189*INDEX(Справочник!$F$5:$F$16,MATCH(C2189,Справочник!$A$5:$A$16,0))</f>
        <v>3.8</v>
      </c>
    </row>
    <row r="2190" customFormat="false" ht="15" hidden="false" customHeight="false" outlineLevel="0" collapsed="false">
      <c r="A2190" s="53" t="n">
        <v>46005</v>
      </c>
      <c r="B2190" s="54" t="s">
        <v>1570</v>
      </c>
      <c r="C2190" s="54" t="s">
        <v>84</v>
      </c>
      <c r="D2190" s="54" t="n">
        <v>1</v>
      </c>
      <c r="E2190" s="55" t="n">
        <v>10.5</v>
      </c>
      <c r="F2190" s="56" t="n">
        <v>0</v>
      </c>
      <c r="G2190" s="57" t="n">
        <f aca="false">D2190*E2190</f>
        <v>10.5</v>
      </c>
      <c r="H2190" s="57" t="n">
        <f aca="false">G2190*(1-F2190)</f>
        <v>10.5</v>
      </c>
      <c r="I2190" s="1" t="n">
        <f aca="false">MONTH(A2190)</f>
        <v>12</v>
      </c>
      <c r="J2190" s="57" t="n">
        <f aca="false">D2190*INDEX(Справочник!$E$5:$E$16,MATCH(C2190,Справочник!$A$5:$A$16,0))</f>
        <v>4.7</v>
      </c>
      <c r="K2190" s="57" t="n">
        <f aca="false">D2190*INDEX(Справочник!$F$5:$F$16,MATCH(C2190,Справочник!$A$5:$A$16,0))</f>
        <v>0.9</v>
      </c>
    </row>
    <row r="2191" customFormat="false" ht="15" hidden="false" customHeight="false" outlineLevel="0" collapsed="false">
      <c r="A2191" s="53" t="n">
        <v>46005</v>
      </c>
      <c r="B2191" s="54" t="s">
        <v>1571</v>
      </c>
      <c r="C2191" s="54" t="s">
        <v>80</v>
      </c>
      <c r="D2191" s="54" t="n">
        <v>1</v>
      </c>
      <c r="E2191" s="55" t="n">
        <v>9.9</v>
      </c>
      <c r="F2191" s="56" t="n">
        <v>0</v>
      </c>
      <c r="G2191" s="57" t="n">
        <f aca="false">D2191*E2191</f>
        <v>9.9</v>
      </c>
      <c r="H2191" s="57" t="n">
        <f aca="false">G2191*(1-F2191)</f>
        <v>9.9</v>
      </c>
      <c r="I2191" s="1" t="n">
        <f aca="false">MONTH(A2191)</f>
        <v>12</v>
      </c>
      <c r="J2191" s="57" t="n">
        <f aca="false">D2191*INDEX(Справочник!$E$5:$E$16,MATCH(C2191,Справочник!$A$5:$A$16,0))</f>
        <v>4.2</v>
      </c>
      <c r="K2191" s="57" t="n">
        <f aca="false">D2191*INDEX(Справочник!$F$5:$F$16,MATCH(C2191,Справочник!$A$5:$A$16,0))</f>
        <v>0.9</v>
      </c>
    </row>
    <row r="2192" customFormat="false" ht="15" hidden="false" customHeight="false" outlineLevel="0" collapsed="false">
      <c r="A2192" s="53" t="n">
        <v>46005</v>
      </c>
      <c r="B2192" s="54" t="s">
        <v>1572</v>
      </c>
      <c r="C2192" s="54" t="s">
        <v>91</v>
      </c>
      <c r="D2192" s="54" t="n">
        <v>1</v>
      </c>
      <c r="E2192" s="55" t="n">
        <v>28</v>
      </c>
      <c r="F2192" s="56" t="n">
        <v>0.2</v>
      </c>
      <c r="G2192" s="57" t="n">
        <f aca="false">D2192*E2192</f>
        <v>28</v>
      </c>
      <c r="H2192" s="57" t="n">
        <f aca="false">G2192*(1-F2192)</f>
        <v>22.4</v>
      </c>
      <c r="I2192" s="1" t="n">
        <f aca="false">MONTH(A2192)</f>
        <v>12</v>
      </c>
      <c r="J2192" s="57" t="n">
        <f aca="false">D2192*INDEX(Справочник!$E$5:$E$16,MATCH(C2192,Справочник!$A$5:$A$16,0))</f>
        <v>17.4</v>
      </c>
      <c r="K2192" s="57" t="n">
        <f aca="false">D2192*INDEX(Справочник!$F$5:$F$16,MATCH(C2192,Справочник!$A$5:$A$16,0))</f>
        <v>7.9</v>
      </c>
    </row>
    <row r="2193" customFormat="false" ht="15" hidden="false" customHeight="false" outlineLevel="0" collapsed="false">
      <c r="A2193" s="53" t="n">
        <v>46006</v>
      </c>
      <c r="B2193" s="54" t="s">
        <v>1573</v>
      </c>
      <c r="C2193" s="54" t="s">
        <v>81</v>
      </c>
      <c r="D2193" s="54" t="n">
        <v>1</v>
      </c>
      <c r="E2193" s="55" t="n">
        <v>29.9</v>
      </c>
      <c r="F2193" s="56" t="n">
        <v>0.1</v>
      </c>
      <c r="G2193" s="57" t="n">
        <f aca="false">D2193*E2193</f>
        <v>29.9</v>
      </c>
      <c r="H2193" s="57" t="n">
        <f aca="false">G2193*(1-F2193)</f>
        <v>26.91</v>
      </c>
      <c r="I2193" s="1" t="n">
        <f aca="false">MONTH(A2193)</f>
        <v>12</v>
      </c>
      <c r="J2193" s="57" t="n">
        <f aca="false">D2193*INDEX(Справочник!$E$5:$E$16,MATCH(C2193,Справочник!$A$5:$A$16,0))</f>
        <v>14.8</v>
      </c>
      <c r="K2193" s="57" t="n">
        <f aca="false">D2193*INDEX(Справочник!$F$5:$F$16,MATCH(C2193,Справочник!$A$5:$A$16,0))</f>
        <v>2.4</v>
      </c>
    </row>
    <row r="2194" customFormat="false" ht="15" hidden="false" customHeight="false" outlineLevel="0" collapsed="false">
      <c r="A2194" s="53" t="n">
        <v>46006</v>
      </c>
      <c r="B2194" s="54" t="s">
        <v>1574</v>
      </c>
      <c r="C2194" s="54" t="s">
        <v>85</v>
      </c>
      <c r="D2194" s="54" t="n">
        <v>1</v>
      </c>
      <c r="E2194" s="55" t="n">
        <v>6.9</v>
      </c>
      <c r="F2194" s="56" t="n">
        <v>0</v>
      </c>
      <c r="G2194" s="57" t="n">
        <f aca="false">D2194*E2194</f>
        <v>6.9</v>
      </c>
      <c r="H2194" s="57" t="n">
        <f aca="false">G2194*(1-F2194)</f>
        <v>6.9</v>
      </c>
      <c r="I2194" s="1" t="n">
        <f aca="false">MONTH(A2194)</f>
        <v>12</v>
      </c>
      <c r="J2194" s="57" t="n">
        <f aca="false">D2194*INDEX(Справочник!$E$5:$E$16,MATCH(C2194,Справочник!$A$5:$A$16,0))</f>
        <v>2.3</v>
      </c>
      <c r="K2194" s="57" t="n">
        <f aca="false">D2194*INDEX(Справочник!$F$5:$F$16,MATCH(C2194,Справочник!$A$5:$A$16,0))</f>
        <v>0.7</v>
      </c>
    </row>
    <row r="2195" customFormat="false" ht="15" hidden="false" customHeight="false" outlineLevel="0" collapsed="false">
      <c r="A2195" s="53" t="n">
        <v>46006</v>
      </c>
      <c r="B2195" s="54" t="s">
        <v>1574</v>
      </c>
      <c r="C2195" s="54" t="s">
        <v>83</v>
      </c>
      <c r="D2195" s="54" t="n">
        <v>2</v>
      </c>
      <c r="E2195" s="55" t="n">
        <v>11.5</v>
      </c>
      <c r="F2195" s="56" t="n">
        <v>0.1</v>
      </c>
      <c r="G2195" s="57" t="n">
        <f aca="false">D2195*E2195</f>
        <v>23</v>
      </c>
      <c r="H2195" s="57" t="n">
        <f aca="false">G2195*(1-F2195)</f>
        <v>20.7</v>
      </c>
      <c r="I2195" s="1" t="n">
        <f aca="false">MONTH(A2195)</f>
        <v>12</v>
      </c>
      <c r="J2195" s="57" t="n">
        <f aca="false">D2195*INDEX(Справочник!$E$5:$E$16,MATCH(C2195,Справочник!$A$5:$A$16,0))</f>
        <v>10.2</v>
      </c>
      <c r="K2195" s="57" t="n">
        <f aca="false">D2195*INDEX(Справочник!$F$5:$F$16,MATCH(C2195,Справочник!$A$5:$A$16,0))</f>
        <v>1.8</v>
      </c>
    </row>
    <row r="2196" customFormat="false" ht="15" hidden="false" customHeight="false" outlineLevel="0" collapsed="false">
      <c r="A2196" s="53" t="n">
        <v>46006</v>
      </c>
      <c r="B2196" s="54" t="s">
        <v>1575</v>
      </c>
      <c r="C2196" s="54" t="s">
        <v>83</v>
      </c>
      <c r="D2196" s="54" t="n">
        <v>1</v>
      </c>
      <c r="E2196" s="55" t="n">
        <v>11.5</v>
      </c>
      <c r="F2196" s="56" t="n">
        <v>0</v>
      </c>
      <c r="G2196" s="57" t="n">
        <f aca="false">D2196*E2196</f>
        <v>11.5</v>
      </c>
      <c r="H2196" s="57" t="n">
        <f aca="false">G2196*(1-F2196)</f>
        <v>11.5</v>
      </c>
      <c r="I2196" s="1" t="n">
        <f aca="false">MONTH(A2196)</f>
        <v>12</v>
      </c>
      <c r="J2196" s="57" t="n">
        <f aca="false">D2196*INDEX(Справочник!$E$5:$E$16,MATCH(C2196,Справочник!$A$5:$A$16,0))</f>
        <v>5.1</v>
      </c>
      <c r="K2196" s="57" t="n">
        <f aca="false">D2196*INDEX(Справочник!$F$5:$F$16,MATCH(C2196,Справочник!$A$5:$A$16,0))</f>
        <v>0.9</v>
      </c>
    </row>
    <row r="2197" customFormat="false" ht="15" hidden="false" customHeight="false" outlineLevel="0" collapsed="false">
      <c r="A2197" s="53" t="n">
        <v>46006</v>
      </c>
      <c r="B2197" s="54" t="s">
        <v>1576</v>
      </c>
      <c r="C2197" s="54" t="s">
        <v>83</v>
      </c>
      <c r="D2197" s="54" t="n">
        <v>2</v>
      </c>
      <c r="E2197" s="55" t="n">
        <v>11.5</v>
      </c>
      <c r="F2197" s="56" t="n">
        <v>0</v>
      </c>
      <c r="G2197" s="57" t="n">
        <f aca="false">D2197*E2197</f>
        <v>23</v>
      </c>
      <c r="H2197" s="57" t="n">
        <f aca="false">G2197*(1-F2197)</f>
        <v>23</v>
      </c>
      <c r="I2197" s="1" t="n">
        <f aca="false">MONTH(A2197)</f>
        <v>12</v>
      </c>
      <c r="J2197" s="57" t="n">
        <f aca="false">D2197*INDEX(Справочник!$E$5:$E$16,MATCH(C2197,Справочник!$A$5:$A$16,0))</f>
        <v>10.2</v>
      </c>
      <c r="K2197" s="57" t="n">
        <f aca="false">D2197*INDEX(Справочник!$F$5:$F$16,MATCH(C2197,Справочник!$A$5:$A$16,0))</f>
        <v>1.8</v>
      </c>
    </row>
    <row r="2198" customFormat="false" ht="15" hidden="false" customHeight="false" outlineLevel="0" collapsed="false">
      <c r="A2198" s="53" t="n">
        <v>46006</v>
      </c>
      <c r="B2198" s="54" t="s">
        <v>1577</v>
      </c>
      <c r="C2198" s="54" t="s">
        <v>82</v>
      </c>
      <c r="D2198" s="54" t="n">
        <v>1</v>
      </c>
      <c r="E2198" s="55" t="n">
        <v>32</v>
      </c>
      <c r="F2198" s="56" t="n">
        <v>0</v>
      </c>
      <c r="G2198" s="57" t="n">
        <f aca="false">D2198*E2198</f>
        <v>32</v>
      </c>
      <c r="H2198" s="57" t="n">
        <f aca="false">G2198*(1-F2198)</f>
        <v>32</v>
      </c>
      <c r="I2198" s="1" t="n">
        <f aca="false">MONTH(A2198)</f>
        <v>12</v>
      </c>
      <c r="J2198" s="57" t="n">
        <f aca="false">D2198*INDEX(Справочник!$E$5:$E$16,MATCH(C2198,Справочник!$A$5:$A$16,0))</f>
        <v>16.5</v>
      </c>
      <c r="K2198" s="57" t="n">
        <f aca="false">D2198*INDEX(Справочник!$F$5:$F$16,MATCH(C2198,Справочник!$A$5:$A$16,0))</f>
        <v>2.4</v>
      </c>
    </row>
    <row r="2199" customFormat="false" ht="15" hidden="false" customHeight="false" outlineLevel="0" collapsed="false">
      <c r="A2199" s="53" t="n">
        <v>46006</v>
      </c>
      <c r="B2199" s="54" t="s">
        <v>1578</v>
      </c>
      <c r="C2199" s="54" t="s">
        <v>84</v>
      </c>
      <c r="D2199" s="54" t="n">
        <v>3</v>
      </c>
      <c r="E2199" s="55" t="n">
        <v>10.5</v>
      </c>
      <c r="F2199" s="56" t="n">
        <v>0.1</v>
      </c>
      <c r="G2199" s="57" t="n">
        <f aca="false">D2199*E2199</f>
        <v>31.5</v>
      </c>
      <c r="H2199" s="57" t="n">
        <f aca="false">G2199*(1-F2199)</f>
        <v>28.35</v>
      </c>
      <c r="I2199" s="1" t="n">
        <f aca="false">MONTH(A2199)</f>
        <v>12</v>
      </c>
      <c r="J2199" s="57" t="n">
        <f aca="false">D2199*INDEX(Справочник!$E$5:$E$16,MATCH(C2199,Справочник!$A$5:$A$16,0))</f>
        <v>14.1</v>
      </c>
      <c r="K2199" s="57" t="n">
        <f aca="false">D2199*INDEX(Справочник!$F$5:$F$16,MATCH(C2199,Справочник!$A$5:$A$16,0))</f>
        <v>2.7</v>
      </c>
    </row>
    <row r="2200" customFormat="false" ht="15" hidden="false" customHeight="false" outlineLevel="0" collapsed="false">
      <c r="A2200" s="53" t="n">
        <v>46006</v>
      </c>
      <c r="B2200" s="54" t="s">
        <v>1578</v>
      </c>
      <c r="C2200" s="54" t="s">
        <v>80</v>
      </c>
      <c r="D2200" s="54" t="n">
        <v>1</v>
      </c>
      <c r="E2200" s="55" t="n">
        <v>9.9</v>
      </c>
      <c r="F2200" s="56" t="n">
        <v>0</v>
      </c>
      <c r="G2200" s="57" t="n">
        <f aca="false">D2200*E2200</f>
        <v>9.9</v>
      </c>
      <c r="H2200" s="57" t="n">
        <f aca="false">G2200*(1-F2200)</f>
        <v>9.9</v>
      </c>
      <c r="I2200" s="1" t="n">
        <f aca="false">MONTH(A2200)</f>
        <v>12</v>
      </c>
      <c r="J2200" s="57" t="n">
        <f aca="false">D2200*INDEX(Справочник!$E$5:$E$16,MATCH(C2200,Справочник!$A$5:$A$16,0))</f>
        <v>4.2</v>
      </c>
      <c r="K2200" s="57" t="n">
        <f aca="false">D2200*INDEX(Справочник!$F$5:$F$16,MATCH(C2200,Справочник!$A$5:$A$16,0))</f>
        <v>0.9</v>
      </c>
    </row>
    <row r="2201" customFormat="false" ht="15" hidden="false" customHeight="false" outlineLevel="0" collapsed="false">
      <c r="A2201" s="53" t="n">
        <v>46006</v>
      </c>
      <c r="B2201" s="54" t="s">
        <v>1579</v>
      </c>
      <c r="C2201" s="54" t="s">
        <v>91</v>
      </c>
      <c r="D2201" s="54" t="n">
        <v>1</v>
      </c>
      <c r="E2201" s="55" t="n">
        <v>28</v>
      </c>
      <c r="F2201" s="56" t="n">
        <v>0.2</v>
      </c>
      <c r="G2201" s="57" t="n">
        <f aca="false">D2201*E2201</f>
        <v>28</v>
      </c>
      <c r="H2201" s="57" t="n">
        <f aca="false">G2201*(1-F2201)</f>
        <v>22.4</v>
      </c>
      <c r="I2201" s="1" t="n">
        <f aca="false">MONTH(A2201)</f>
        <v>12</v>
      </c>
      <c r="J2201" s="57" t="n">
        <f aca="false">D2201*INDEX(Справочник!$E$5:$E$16,MATCH(C2201,Справочник!$A$5:$A$16,0))</f>
        <v>17.4</v>
      </c>
      <c r="K2201" s="57" t="n">
        <f aca="false">D2201*INDEX(Справочник!$F$5:$F$16,MATCH(C2201,Справочник!$A$5:$A$16,0))</f>
        <v>7.9</v>
      </c>
    </row>
    <row r="2202" customFormat="false" ht="15" hidden="false" customHeight="false" outlineLevel="0" collapsed="false">
      <c r="A2202" s="53" t="n">
        <v>46007</v>
      </c>
      <c r="B2202" s="54" t="s">
        <v>1580</v>
      </c>
      <c r="C2202" s="54" t="s">
        <v>80</v>
      </c>
      <c r="D2202" s="54" t="n">
        <v>1</v>
      </c>
      <c r="E2202" s="55" t="n">
        <v>9.9</v>
      </c>
      <c r="F2202" s="56" t="n">
        <v>0.1</v>
      </c>
      <c r="G2202" s="57" t="n">
        <f aca="false">D2202*E2202</f>
        <v>9.9</v>
      </c>
      <c r="H2202" s="57" t="n">
        <f aca="false">G2202*(1-F2202)</f>
        <v>8.91</v>
      </c>
      <c r="I2202" s="1" t="n">
        <f aca="false">MONTH(A2202)</f>
        <v>12</v>
      </c>
      <c r="J2202" s="57" t="n">
        <f aca="false">D2202*INDEX(Справочник!$E$5:$E$16,MATCH(C2202,Справочник!$A$5:$A$16,0))</f>
        <v>4.2</v>
      </c>
      <c r="K2202" s="57" t="n">
        <f aca="false">D2202*INDEX(Справочник!$F$5:$F$16,MATCH(C2202,Справочник!$A$5:$A$16,0))</f>
        <v>0.9</v>
      </c>
    </row>
    <row r="2203" customFormat="false" ht="15" hidden="false" customHeight="false" outlineLevel="0" collapsed="false">
      <c r="A2203" s="53" t="n">
        <v>46007</v>
      </c>
      <c r="B2203" s="54" t="s">
        <v>1581</v>
      </c>
      <c r="C2203" s="54" t="s">
        <v>82</v>
      </c>
      <c r="D2203" s="54" t="n">
        <v>1</v>
      </c>
      <c r="E2203" s="55" t="n">
        <v>32</v>
      </c>
      <c r="F2203" s="56" t="n">
        <v>0.1</v>
      </c>
      <c r="G2203" s="57" t="n">
        <f aca="false">D2203*E2203</f>
        <v>32</v>
      </c>
      <c r="H2203" s="57" t="n">
        <f aca="false">G2203*(1-F2203)</f>
        <v>28.8</v>
      </c>
      <c r="I2203" s="1" t="n">
        <f aca="false">MONTH(A2203)</f>
        <v>12</v>
      </c>
      <c r="J2203" s="57" t="n">
        <f aca="false">D2203*INDEX(Справочник!$E$5:$E$16,MATCH(C2203,Справочник!$A$5:$A$16,0))</f>
        <v>16.5</v>
      </c>
      <c r="K2203" s="57" t="n">
        <f aca="false">D2203*INDEX(Справочник!$F$5:$F$16,MATCH(C2203,Справочник!$A$5:$A$16,0))</f>
        <v>2.4</v>
      </c>
    </row>
    <row r="2204" customFormat="false" ht="15" hidden="false" customHeight="false" outlineLevel="0" collapsed="false">
      <c r="A2204" s="53" t="n">
        <v>46007</v>
      </c>
      <c r="B2204" s="54" t="s">
        <v>1582</v>
      </c>
      <c r="C2204" s="54" t="s">
        <v>81</v>
      </c>
      <c r="D2204" s="54" t="n">
        <v>1</v>
      </c>
      <c r="E2204" s="55" t="n">
        <v>29.9</v>
      </c>
      <c r="F2204" s="56" t="n">
        <v>0.1</v>
      </c>
      <c r="G2204" s="57" t="n">
        <f aca="false">D2204*E2204</f>
        <v>29.9</v>
      </c>
      <c r="H2204" s="57" t="n">
        <f aca="false">G2204*(1-F2204)</f>
        <v>26.91</v>
      </c>
      <c r="I2204" s="1" t="n">
        <f aca="false">MONTH(A2204)</f>
        <v>12</v>
      </c>
      <c r="J2204" s="57" t="n">
        <f aca="false">D2204*INDEX(Справочник!$E$5:$E$16,MATCH(C2204,Справочник!$A$5:$A$16,0))</f>
        <v>14.8</v>
      </c>
      <c r="K2204" s="57" t="n">
        <f aca="false">D2204*INDEX(Справочник!$F$5:$F$16,MATCH(C2204,Справочник!$A$5:$A$16,0))</f>
        <v>2.4</v>
      </c>
    </row>
    <row r="2205" customFormat="false" ht="15" hidden="false" customHeight="false" outlineLevel="0" collapsed="false">
      <c r="A2205" s="53" t="n">
        <v>46007</v>
      </c>
      <c r="B2205" s="54" t="s">
        <v>1582</v>
      </c>
      <c r="C2205" s="54" t="s">
        <v>80</v>
      </c>
      <c r="D2205" s="54" t="n">
        <v>1</v>
      </c>
      <c r="E2205" s="55" t="n">
        <v>9.9</v>
      </c>
      <c r="F2205" s="56" t="n">
        <v>0</v>
      </c>
      <c r="G2205" s="57" t="n">
        <f aca="false">D2205*E2205</f>
        <v>9.9</v>
      </c>
      <c r="H2205" s="57" t="n">
        <f aca="false">G2205*(1-F2205)</f>
        <v>9.9</v>
      </c>
      <c r="I2205" s="1" t="n">
        <f aca="false">MONTH(A2205)</f>
        <v>12</v>
      </c>
      <c r="J2205" s="57" t="n">
        <f aca="false">D2205*INDEX(Справочник!$E$5:$E$16,MATCH(C2205,Справочник!$A$5:$A$16,0))</f>
        <v>4.2</v>
      </c>
      <c r="K2205" s="57" t="n">
        <f aca="false">D2205*INDEX(Справочник!$F$5:$F$16,MATCH(C2205,Справочник!$A$5:$A$16,0))</f>
        <v>0.9</v>
      </c>
    </row>
    <row r="2206" customFormat="false" ht="15" hidden="false" customHeight="false" outlineLevel="0" collapsed="false">
      <c r="A2206" s="53" t="n">
        <v>46007</v>
      </c>
      <c r="B2206" s="54" t="s">
        <v>1583</v>
      </c>
      <c r="C2206" s="54" t="s">
        <v>80</v>
      </c>
      <c r="D2206" s="54" t="n">
        <v>1</v>
      </c>
      <c r="E2206" s="55" t="n">
        <v>9.9</v>
      </c>
      <c r="F2206" s="56" t="n">
        <v>0.1</v>
      </c>
      <c r="G2206" s="57" t="n">
        <f aca="false">D2206*E2206</f>
        <v>9.9</v>
      </c>
      <c r="H2206" s="57" t="n">
        <f aca="false">G2206*(1-F2206)</f>
        <v>8.91</v>
      </c>
      <c r="I2206" s="1" t="n">
        <f aca="false">MONTH(A2206)</f>
        <v>12</v>
      </c>
      <c r="J2206" s="57" t="n">
        <f aca="false">D2206*INDEX(Справочник!$E$5:$E$16,MATCH(C2206,Справочник!$A$5:$A$16,0))</f>
        <v>4.2</v>
      </c>
      <c r="K2206" s="57" t="n">
        <f aca="false">D2206*INDEX(Справочник!$F$5:$F$16,MATCH(C2206,Справочник!$A$5:$A$16,0))</f>
        <v>0.9</v>
      </c>
    </row>
    <row r="2207" customFormat="false" ht="15" hidden="false" customHeight="false" outlineLevel="0" collapsed="false">
      <c r="A2207" s="53" t="n">
        <v>46007</v>
      </c>
      <c r="B2207" s="54" t="s">
        <v>1584</v>
      </c>
      <c r="C2207" s="54" t="s">
        <v>82</v>
      </c>
      <c r="D2207" s="54" t="n">
        <v>1</v>
      </c>
      <c r="E2207" s="55" t="n">
        <v>32</v>
      </c>
      <c r="F2207" s="56" t="n">
        <v>0</v>
      </c>
      <c r="G2207" s="57" t="n">
        <f aca="false">D2207*E2207</f>
        <v>32</v>
      </c>
      <c r="H2207" s="57" t="n">
        <f aca="false">G2207*(1-F2207)</f>
        <v>32</v>
      </c>
      <c r="I2207" s="1" t="n">
        <f aca="false">MONTH(A2207)</f>
        <v>12</v>
      </c>
      <c r="J2207" s="57" t="n">
        <f aca="false">D2207*INDEX(Справочник!$E$5:$E$16,MATCH(C2207,Справочник!$A$5:$A$16,0))</f>
        <v>16.5</v>
      </c>
      <c r="K2207" s="57" t="n">
        <f aca="false">D2207*INDEX(Справочник!$F$5:$F$16,MATCH(C2207,Справочник!$A$5:$A$16,0))</f>
        <v>2.4</v>
      </c>
    </row>
    <row r="2208" customFormat="false" ht="15" hidden="false" customHeight="false" outlineLevel="0" collapsed="false">
      <c r="A2208" s="53" t="n">
        <v>46007</v>
      </c>
      <c r="B2208" s="54" t="s">
        <v>1585</v>
      </c>
      <c r="C2208" s="54" t="s">
        <v>80</v>
      </c>
      <c r="D2208" s="54" t="n">
        <v>2</v>
      </c>
      <c r="E2208" s="55" t="n">
        <v>9.9</v>
      </c>
      <c r="F2208" s="56" t="n">
        <v>0</v>
      </c>
      <c r="G2208" s="57" t="n">
        <f aca="false">D2208*E2208</f>
        <v>19.8</v>
      </c>
      <c r="H2208" s="57" t="n">
        <f aca="false">G2208*(1-F2208)</f>
        <v>19.8</v>
      </c>
      <c r="I2208" s="1" t="n">
        <f aca="false">MONTH(A2208)</f>
        <v>12</v>
      </c>
      <c r="J2208" s="57" t="n">
        <f aca="false">D2208*INDEX(Справочник!$E$5:$E$16,MATCH(C2208,Справочник!$A$5:$A$16,0))</f>
        <v>8.4</v>
      </c>
      <c r="K2208" s="57" t="n">
        <f aca="false">D2208*INDEX(Справочник!$F$5:$F$16,MATCH(C2208,Справочник!$A$5:$A$16,0))</f>
        <v>1.8</v>
      </c>
    </row>
    <row r="2209" customFormat="false" ht="15" hidden="false" customHeight="false" outlineLevel="0" collapsed="false">
      <c r="A2209" s="53" t="n">
        <v>46008</v>
      </c>
      <c r="B2209" s="54" t="s">
        <v>1586</v>
      </c>
      <c r="C2209" s="54" t="s">
        <v>86</v>
      </c>
      <c r="D2209" s="54" t="n">
        <v>2</v>
      </c>
      <c r="E2209" s="55" t="n">
        <v>7.5</v>
      </c>
      <c r="F2209" s="56" t="n">
        <v>0.1</v>
      </c>
      <c r="G2209" s="57" t="n">
        <f aca="false">D2209*E2209</f>
        <v>15</v>
      </c>
      <c r="H2209" s="57" t="n">
        <f aca="false">G2209*(1-F2209)</f>
        <v>13.5</v>
      </c>
      <c r="I2209" s="1" t="n">
        <f aca="false">MONTH(A2209)</f>
        <v>12</v>
      </c>
      <c r="J2209" s="57" t="n">
        <f aca="false">D2209*INDEX(Справочник!$E$5:$E$16,MATCH(C2209,Справочник!$A$5:$A$16,0))</f>
        <v>5.2</v>
      </c>
      <c r="K2209" s="57" t="n">
        <f aca="false">D2209*INDEX(Справочник!$F$5:$F$16,MATCH(C2209,Справочник!$A$5:$A$16,0))</f>
        <v>1.4</v>
      </c>
    </row>
    <row r="2210" customFormat="false" ht="15" hidden="false" customHeight="false" outlineLevel="0" collapsed="false">
      <c r="A2210" s="53" t="n">
        <v>46008</v>
      </c>
      <c r="B2210" s="54" t="s">
        <v>1587</v>
      </c>
      <c r="C2210" s="54" t="s">
        <v>80</v>
      </c>
      <c r="D2210" s="54" t="n">
        <v>1</v>
      </c>
      <c r="E2210" s="55" t="n">
        <v>9.9</v>
      </c>
      <c r="F2210" s="56" t="n">
        <v>0</v>
      </c>
      <c r="G2210" s="57" t="n">
        <f aca="false">D2210*E2210</f>
        <v>9.9</v>
      </c>
      <c r="H2210" s="57" t="n">
        <f aca="false">G2210*(1-F2210)</f>
        <v>9.9</v>
      </c>
      <c r="I2210" s="1" t="n">
        <f aca="false">MONTH(A2210)</f>
        <v>12</v>
      </c>
      <c r="J2210" s="57" t="n">
        <f aca="false">D2210*INDEX(Справочник!$E$5:$E$16,MATCH(C2210,Справочник!$A$5:$A$16,0))</f>
        <v>4.2</v>
      </c>
      <c r="K2210" s="57" t="n">
        <f aca="false">D2210*INDEX(Справочник!$F$5:$F$16,MATCH(C2210,Справочник!$A$5:$A$16,0))</f>
        <v>0.9</v>
      </c>
    </row>
    <row r="2211" customFormat="false" ht="15" hidden="false" customHeight="false" outlineLevel="0" collapsed="false">
      <c r="A2211" s="53" t="n">
        <v>46008</v>
      </c>
      <c r="B2211" s="54" t="s">
        <v>1587</v>
      </c>
      <c r="C2211" s="54" t="s">
        <v>87</v>
      </c>
      <c r="D2211" s="54" t="n">
        <v>1</v>
      </c>
      <c r="E2211" s="55" t="n">
        <v>5.9</v>
      </c>
      <c r="F2211" s="56" t="n">
        <v>0.1</v>
      </c>
      <c r="G2211" s="57" t="n">
        <f aca="false">D2211*E2211</f>
        <v>5.9</v>
      </c>
      <c r="H2211" s="57" t="n">
        <f aca="false">G2211*(1-F2211)</f>
        <v>5.31</v>
      </c>
      <c r="I2211" s="1" t="n">
        <f aca="false">MONTH(A2211)</f>
        <v>12</v>
      </c>
      <c r="J2211" s="57" t="n">
        <f aca="false">D2211*INDEX(Справочник!$E$5:$E$16,MATCH(C2211,Справочник!$A$5:$A$16,0))</f>
        <v>1.9</v>
      </c>
      <c r="K2211" s="57" t="n">
        <f aca="false">D2211*INDEX(Справочник!$F$5:$F$16,MATCH(C2211,Справочник!$A$5:$A$16,0))</f>
        <v>0.7</v>
      </c>
    </row>
    <row r="2212" customFormat="false" ht="15" hidden="false" customHeight="false" outlineLevel="0" collapsed="false">
      <c r="A2212" s="53" t="n">
        <v>46008</v>
      </c>
      <c r="B2212" s="54" t="s">
        <v>1588</v>
      </c>
      <c r="C2212" s="54" t="s">
        <v>80</v>
      </c>
      <c r="D2212" s="54" t="n">
        <v>1</v>
      </c>
      <c r="E2212" s="55" t="n">
        <v>9.9</v>
      </c>
      <c r="F2212" s="56" t="n">
        <v>0.1</v>
      </c>
      <c r="G2212" s="57" t="n">
        <f aca="false">D2212*E2212</f>
        <v>9.9</v>
      </c>
      <c r="H2212" s="57" t="n">
        <f aca="false">G2212*(1-F2212)</f>
        <v>8.91</v>
      </c>
      <c r="I2212" s="1" t="n">
        <f aca="false">MONTH(A2212)</f>
        <v>12</v>
      </c>
      <c r="J2212" s="57" t="n">
        <f aca="false">D2212*INDEX(Справочник!$E$5:$E$16,MATCH(C2212,Справочник!$A$5:$A$16,0))</f>
        <v>4.2</v>
      </c>
      <c r="K2212" s="57" t="n">
        <f aca="false">D2212*INDEX(Справочник!$F$5:$F$16,MATCH(C2212,Справочник!$A$5:$A$16,0))</f>
        <v>0.9</v>
      </c>
    </row>
    <row r="2213" customFormat="false" ht="15" hidden="false" customHeight="false" outlineLevel="0" collapsed="false">
      <c r="A2213" s="53" t="n">
        <v>46008</v>
      </c>
      <c r="B2213" s="54" t="s">
        <v>1588</v>
      </c>
      <c r="C2213" s="54" t="s">
        <v>91</v>
      </c>
      <c r="D2213" s="54" t="n">
        <v>1</v>
      </c>
      <c r="E2213" s="55" t="n">
        <v>28</v>
      </c>
      <c r="F2213" s="56" t="n">
        <v>0.2</v>
      </c>
      <c r="G2213" s="57" t="n">
        <f aca="false">D2213*E2213</f>
        <v>28</v>
      </c>
      <c r="H2213" s="57" t="n">
        <f aca="false">G2213*(1-F2213)</f>
        <v>22.4</v>
      </c>
      <c r="I2213" s="1" t="n">
        <f aca="false">MONTH(A2213)</f>
        <v>12</v>
      </c>
      <c r="J2213" s="57" t="n">
        <f aca="false">D2213*INDEX(Справочник!$E$5:$E$16,MATCH(C2213,Справочник!$A$5:$A$16,0))</f>
        <v>17.4</v>
      </c>
      <c r="K2213" s="57" t="n">
        <f aca="false">D2213*INDEX(Справочник!$F$5:$F$16,MATCH(C2213,Справочник!$A$5:$A$16,0))</f>
        <v>7.9</v>
      </c>
    </row>
    <row r="2214" customFormat="false" ht="15" hidden="false" customHeight="false" outlineLevel="0" collapsed="false">
      <c r="A2214" s="53" t="n">
        <v>46008</v>
      </c>
      <c r="B2214" s="54" t="s">
        <v>1589</v>
      </c>
      <c r="C2214" s="54" t="s">
        <v>82</v>
      </c>
      <c r="D2214" s="54" t="n">
        <v>1</v>
      </c>
      <c r="E2214" s="55" t="n">
        <v>32</v>
      </c>
      <c r="F2214" s="56" t="n">
        <v>0.1</v>
      </c>
      <c r="G2214" s="57" t="n">
        <f aca="false">D2214*E2214</f>
        <v>32</v>
      </c>
      <c r="H2214" s="57" t="n">
        <f aca="false">G2214*(1-F2214)</f>
        <v>28.8</v>
      </c>
      <c r="I2214" s="1" t="n">
        <f aca="false">MONTH(A2214)</f>
        <v>12</v>
      </c>
      <c r="J2214" s="57" t="n">
        <f aca="false">D2214*INDEX(Справочник!$E$5:$E$16,MATCH(C2214,Справочник!$A$5:$A$16,0))</f>
        <v>16.5</v>
      </c>
      <c r="K2214" s="57" t="n">
        <f aca="false">D2214*INDEX(Справочник!$F$5:$F$16,MATCH(C2214,Справочник!$A$5:$A$16,0))</f>
        <v>2.4</v>
      </c>
    </row>
    <row r="2215" customFormat="false" ht="15" hidden="false" customHeight="false" outlineLevel="0" collapsed="false">
      <c r="A2215" s="53" t="n">
        <v>46008</v>
      </c>
      <c r="B2215" s="54" t="s">
        <v>1589</v>
      </c>
      <c r="C2215" s="54" t="s">
        <v>84</v>
      </c>
      <c r="D2215" s="54" t="n">
        <v>1</v>
      </c>
      <c r="E2215" s="55" t="n">
        <v>10.5</v>
      </c>
      <c r="F2215" s="56" t="n">
        <v>0.1</v>
      </c>
      <c r="G2215" s="57" t="n">
        <f aca="false">D2215*E2215</f>
        <v>10.5</v>
      </c>
      <c r="H2215" s="57" t="n">
        <f aca="false">G2215*(1-F2215)</f>
        <v>9.45</v>
      </c>
      <c r="I2215" s="1" t="n">
        <f aca="false">MONTH(A2215)</f>
        <v>12</v>
      </c>
      <c r="J2215" s="57" t="n">
        <f aca="false">D2215*INDEX(Справочник!$E$5:$E$16,MATCH(C2215,Справочник!$A$5:$A$16,0))</f>
        <v>4.7</v>
      </c>
      <c r="K2215" s="57" t="n">
        <f aca="false">D2215*INDEX(Справочник!$F$5:$F$16,MATCH(C2215,Справочник!$A$5:$A$16,0))</f>
        <v>0.9</v>
      </c>
    </row>
    <row r="2216" customFormat="false" ht="15" hidden="false" customHeight="false" outlineLevel="0" collapsed="false">
      <c r="A2216" s="53" t="n">
        <v>46008</v>
      </c>
      <c r="B2216" s="54" t="s">
        <v>1590</v>
      </c>
      <c r="C2216" s="54" t="s">
        <v>85</v>
      </c>
      <c r="D2216" s="54" t="n">
        <v>1</v>
      </c>
      <c r="E2216" s="55" t="n">
        <v>6.9</v>
      </c>
      <c r="F2216" s="56" t="n">
        <v>0.1</v>
      </c>
      <c r="G2216" s="57" t="n">
        <f aca="false">D2216*E2216</f>
        <v>6.9</v>
      </c>
      <c r="H2216" s="57" t="n">
        <f aca="false">G2216*(1-F2216)</f>
        <v>6.21</v>
      </c>
      <c r="I2216" s="1" t="n">
        <f aca="false">MONTH(A2216)</f>
        <v>12</v>
      </c>
      <c r="J2216" s="57" t="n">
        <f aca="false">D2216*INDEX(Справочник!$E$5:$E$16,MATCH(C2216,Справочник!$A$5:$A$16,0))</f>
        <v>2.3</v>
      </c>
      <c r="K2216" s="57" t="n">
        <f aca="false">D2216*INDEX(Справочник!$F$5:$F$16,MATCH(C2216,Справочник!$A$5:$A$16,0))</f>
        <v>0.7</v>
      </c>
    </row>
    <row r="2217" customFormat="false" ht="15" hidden="false" customHeight="false" outlineLevel="0" collapsed="false">
      <c r="A2217" s="53" t="n">
        <v>46009</v>
      </c>
      <c r="B2217" s="54" t="s">
        <v>1591</v>
      </c>
      <c r="C2217" s="54" t="s">
        <v>82</v>
      </c>
      <c r="D2217" s="54" t="n">
        <v>1</v>
      </c>
      <c r="E2217" s="55" t="n">
        <v>32</v>
      </c>
      <c r="F2217" s="56" t="n">
        <v>0</v>
      </c>
      <c r="G2217" s="57" t="n">
        <f aca="false">D2217*E2217</f>
        <v>32</v>
      </c>
      <c r="H2217" s="57" t="n">
        <f aca="false">G2217*(1-F2217)</f>
        <v>32</v>
      </c>
      <c r="I2217" s="1" t="n">
        <f aca="false">MONTH(A2217)</f>
        <v>12</v>
      </c>
      <c r="J2217" s="57" t="n">
        <f aca="false">D2217*INDEX(Справочник!$E$5:$E$16,MATCH(C2217,Справочник!$A$5:$A$16,0))</f>
        <v>16.5</v>
      </c>
      <c r="K2217" s="57" t="n">
        <f aca="false">D2217*INDEX(Справочник!$F$5:$F$16,MATCH(C2217,Справочник!$A$5:$A$16,0))</f>
        <v>2.4</v>
      </c>
    </row>
    <row r="2218" customFormat="false" ht="15" hidden="false" customHeight="false" outlineLevel="0" collapsed="false">
      <c r="A2218" s="53" t="n">
        <v>46009</v>
      </c>
      <c r="B2218" s="54" t="s">
        <v>1592</v>
      </c>
      <c r="C2218" s="54" t="s">
        <v>83</v>
      </c>
      <c r="D2218" s="54" t="n">
        <v>3</v>
      </c>
      <c r="E2218" s="55" t="n">
        <v>11.5</v>
      </c>
      <c r="F2218" s="56" t="n">
        <v>0.1</v>
      </c>
      <c r="G2218" s="57" t="n">
        <f aca="false">D2218*E2218</f>
        <v>34.5</v>
      </c>
      <c r="H2218" s="57" t="n">
        <f aca="false">G2218*(1-F2218)</f>
        <v>31.05</v>
      </c>
      <c r="I2218" s="1" t="n">
        <f aca="false">MONTH(A2218)</f>
        <v>12</v>
      </c>
      <c r="J2218" s="57" t="n">
        <f aca="false">D2218*INDEX(Справочник!$E$5:$E$16,MATCH(C2218,Справочник!$A$5:$A$16,0))</f>
        <v>15.3</v>
      </c>
      <c r="K2218" s="57" t="n">
        <f aca="false">D2218*INDEX(Справочник!$F$5:$F$16,MATCH(C2218,Справочник!$A$5:$A$16,0))</f>
        <v>2.7</v>
      </c>
    </row>
    <row r="2219" customFormat="false" ht="15" hidden="false" customHeight="false" outlineLevel="0" collapsed="false">
      <c r="A2219" s="53" t="n">
        <v>46009</v>
      </c>
      <c r="B2219" s="54" t="s">
        <v>1593</v>
      </c>
      <c r="C2219" s="54" t="s">
        <v>82</v>
      </c>
      <c r="D2219" s="54" t="n">
        <v>2</v>
      </c>
      <c r="E2219" s="55" t="n">
        <v>32</v>
      </c>
      <c r="F2219" s="56" t="n">
        <v>0</v>
      </c>
      <c r="G2219" s="57" t="n">
        <f aca="false">D2219*E2219</f>
        <v>64</v>
      </c>
      <c r="H2219" s="57" t="n">
        <f aca="false">G2219*(1-F2219)</f>
        <v>64</v>
      </c>
      <c r="I2219" s="1" t="n">
        <f aca="false">MONTH(A2219)</f>
        <v>12</v>
      </c>
      <c r="J2219" s="57" t="n">
        <f aca="false">D2219*INDEX(Справочник!$E$5:$E$16,MATCH(C2219,Справочник!$A$5:$A$16,0))</f>
        <v>33</v>
      </c>
      <c r="K2219" s="57" t="n">
        <f aca="false">D2219*INDEX(Справочник!$F$5:$F$16,MATCH(C2219,Справочник!$A$5:$A$16,0))</f>
        <v>4.8</v>
      </c>
    </row>
    <row r="2220" customFormat="false" ht="15" hidden="false" customHeight="false" outlineLevel="0" collapsed="false">
      <c r="A2220" s="53" t="n">
        <v>46009</v>
      </c>
      <c r="B2220" s="54" t="s">
        <v>1593</v>
      </c>
      <c r="C2220" s="54" t="s">
        <v>83</v>
      </c>
      <c r="D2220" s="54" t="n">
        <v>1</v>
      </c>
      <c r="E2220" s="55" t="n">
        <v>11.5</v>
      </c>
      <c r="F2220" s="56" t="n">
        <v>0.1</v>
      </c>
      <c r="G2220" s="57" t="n">
        <f aca="false">D2220*E2220</f>
        <v>11.5</v>
      </c>
      <c r="H2220" s="57" t="n">
        <f aca="false">G2220*(1-F2220)</f>
        <v>10.35</v>
      </c>
      <c r="I2220" s="1" t="n">
        <f aca="false">MONTH(A2220)</f>
        <v>12</v>
      </c>
      <c r="J2220" s="57" t="n">
        <f aca="false">D2220*INDEX(Справочник!$E$5:$E$16,MATCH(C2220,Справочник!$A$5:$A$16,0))</f>
        <v>5.1</v>
      </c>
      <c r="K2220" s="57" t="n">
        <f aca="false">D2220*INDEX(Справочник!$F$5:$F$16,MATCH(C2220,Справочник!$A$5:$A$16,0))</f>
        <v>0.9</v>
      </c>
    </row>
    <row r="2221" customFormat="false" ht="15" hidden="false" customHeight="false" outlineLevel="0" collapsed="false">
      <c r="A2221" s="53" t="n">
        <v>46009</v>
      </c>
      <c r="B2221" s="54" t="s">
        <v>1594</v>
      </c>
      <c r="C2221" s="54" t="s">
        <v>80</v>
      </c>
      <c r="D2221" s="54" t="n">
        <v>1</v>
      </c>
      <c r="E2221" s="55" t="n">
        <v>9.9</v>
      </c>
      <c r="F2221" s="56" t="n">
        <v>0</v>
      </c>
      <c r="G2221" s="57" t="n">
        <f aca="false">D2221*E2221</f>
        <v>9.9</v>
      </c>
      <c r="H2221" s="57" t="n">
        <f aca="false">G2221*(1-F2221)</f>
        <v>9.9</v>
      </c>
      <c r="I2221" s="1" t="n">
        <f aca="false">MONTH(A2221)</f>
        <v>12</v>
      </c>
      <c r="J2221" s="57" t="n">
        <f aca="false">D2221*INDEX(Справочник!$E$5:$E$16,MATCH(C2221,Справочник!$A$5:$A$16,0))</f>
        <v>4.2</v>
      </c>
      <c r="K2221" s="57" t="n">
        <f aca="false">D2221*INDEX(Справочник!$F$5:$F$16,MATCH(C2221,Справочник!$A$5:$A$16,0))</f>
        <v>0.9</v>
      </c>
    </row>
    <row r="2222" customFormat="false" ht="15" hidden="false" customHeight="false" outlineLevel="0" collapsed="false">
      <c r="A2222" s="53" t="n">
        <v>46009</v>
      </c>
      <c r="B2222" s="54" t="s">
        <v>1595</v>
      </c>
      <c r="C2222" s="54" t="s">
        <v>88</v>
      </c>
      <c r="D2222" s="54" t="n">
        <v>1</v>
      </c>
      <c r="E2222" s="55" t="n">
        <v>39</v>
      </c>
      <c r="F2222" s="56" t="n">
        <v>0.1</v>
      </c>
      <c r="G2222" s="57" t="n">
        <f aca="false">D2222*E2222</f>
        <v>39</v>
      </c>
      <c r="H2222" s="57" t="n">
        <f aca="false">G2222*(1-F2222)</f>
        <v>35.1</v>
      </c>
      <c r="I2222" s="1" t="n">
        <f aca="false">MONTH(A2222)</f>
        <v>12</v>
      </c>
      <c r="J2222" s="57" t="n">
        <f aca="false">D2222*INDEX(Справочник!$E$5:$E$16,MATCH(C2222,Справочник!$A$5:$A$16,0))</f>
        <v>24</v>
      </c>
      <c r="K2222" s="57" t="n">
        <f aca="false">D2222*INDEX(Справочник!$F$5:$F$16,MATCH(C2222,Справочник!$A$5:$A$16,0))</f>
        <v>4.2</v>
      </c>
    </row>
    <row r="2223" customFormat="false" ht="15" hidden="false" customHeight="false" outlineLevel="0" collapsed="false">
      <c r="A2223" s="53" t="n">
        <v>46009</v>
      </c>
      <c r="B2223" s="54" t="s">
        <v>1595</v>
      </c>
      <c r="C2223" s="54" t="s">
        <v>89</v>
      </c>
      <c r="D2223" s="54" t="n">
        <v>1</v>
      </c>
      <c r="E2223" s="55" t="n">
        <v>24</v>
      </c>
      <c r="F2223" s="56" t="n">
        <v>0</v>
      </c>
      <c r="G2223" s="57" t="n">
        <f aca="false">D2223*E2223</f>
        <v>24</v>
      </c>
      <c r="H2223" s="57" t="n">
        <f aca="false">G2223*(1-F2223)</f>
        <v>24</v>
      </c>
      <c r="I2223" s="1" t="n">
        <f aca="false">MONTH(A2223)</f>
        <v>12</v>
      </c>
      <c r="J2223" s="57" t="n">
        <f aca="false">D2223*INDEX(Справочник!$E$5:$E$16,MATCH(C2223,Справочник!$A$5:$A$16,0))</f>
        <v>13.5</v>
      </c>
      <c r="K2223" s="57" t="n">
        <f aca="false">D2223*INDEX(Справочник!$F$5:$F$16,MATCH(C2223,Справочник!$A$5:$A$16,0))</f>
        <v>3.8</v>
      </c>
    </row>
    <row r="2224" customFormat="false" ht="15" hidden="false" customHeight="false" outlineLevel="0" collapsed="false">
      <c r="A2224" s="53" t="n">
        <v>46009</v>
      </c>
      <c r="B2224" s="54" t="s">
        <v>1596</v>
      </c>
      <c r="C2224" s="54" t="s">
        <v>89</v>
      </c>
      <c r="D2224" s="54" t="n">
        <v>1</v>
      </c>
      <c r="E2224" s="55" t="n">
        <v>24</v>
      </c>
      <c r="F2224" s="56" t="n">
        <v>0.1</v>
      </c>
      <c r="G2224" s="57" t="n">
        <f aca="false">D2224*E2224</f>
        <v>24</v>
      </c>
      <c r="H2224" s="57" t="n">
        <f aca="false">G2224*(1-F2224)</f>
        <v>21.6</v>
      </c>
      <c r="I2224" s="1" t="n">
        <f aca="false">MONTH(A2224)</f>
        <v>12</v>
      </c>
      <c r="J2224" s="57" t="n">
        <f aca="false">D2224*INDEX(Справочник!$E$5:$E$16,MATCH(C2224,Справочник!$A$5:$A$16,0))</f>
        <v>13.5</v>
      </c>
      <c r="K2224" s="57" t="n">
        <f aca="false">D2224*INDEX(Справочник!$F$5:$F$16,MATCH(C2224,Справочник!$A$5:$A$16,0))</f>
        <v>3.8</v>
      </c>
    </row>
    <row r="2225" customFormat="false" ht="15" hidden="false" customHeight="false" outlineLevel="0" collapsed="false">
      <c r="A2225" s="53" t="n">
        <v>46009</v>
      </c>
      <c r="B2225" s="54" t="s">
        <v>1596</v>
      </c>
      <c r="C2225" s="54" t="s">
        <v>87</v>
      </c>
      <c r="D2225" s="54" t="n">
        <v>2</v>
      </c>
      <c r="E2225" s="55" t="n">
        <v>5.9</v>
      </c>
      <c r="F2225" s="56" t="n">
        <v>0</v>
      </c>
      <c r="G2225" s="57" t="n">
        <f aca="false">D2225*E2225</f>
        <v>11.8</v>
      </c>
      <c r="H2225" s="57" t="n">
        <f aca="false">G2225*(1-F2225)</f>
        <v>11.8</v>
      </c>
      <c r="I2225" s="1" t="n">
        <f aca="false">MONTH(A2225)</f>
        <v>12</v>
      </c>
      <c r="J2225" s="57" t="n">
        <f aca="false">D2225*INDEX(Справочник!$E$5:$E$16,MATCH(C2225,Справочник!$A$5:$A$16,0))</f>
        <v>3.8</v>
      </c>
      <c r="K2225" s="57" t="n">
        <f aca="false">D2225*INDEX(Справочник!$F$5:$F$16,MATCH(C2225,Справочник!$A$5:$A$16,0))</f>
        <v>1.4</v>
      </c>
    </row>
    <row r="2226" customFormat="false" ht="15" hidden="false" customHeight="false" outlineLevel="0" collapsed="false">
      <c r="A2226" s="53" t="n">
        <v>46010</v>
      </c>
      <c r="B2226" s="54" t="s">
        <v>1597</v>
      </c>
      <c r="C2226" s="54" t="s">
        <v>83</v>
      </c>
      <c r="D2226" s="54" t="n">
        <v>2</v>
      </c>
      <c r="E2226" s="55" t="n">
        <v>11.5</v>
      </c>
      <c r="F2226" s="56" t="n">
        <v>0.1</v>
      </c>
      <c r="G2226" s="57" t="n">
        <f aca="false">D2226*E2226</f>
        <v>23</v>
      </c>
      <c r="H2226" s="57" t="n">
        <f aca="false">G2226*(1-F2226)</f>
        <v>20.7</v>
      </c>
      <c r="I2226" s="1" t="n">
        <f aca="false">MONTH(A2226)</f>
        <v>12</v>
      </c>
      <c r="J2226" s="57" t="n">
        <f aca="false">D2226*INDEX(Справочник!$E$5:$E$16,MATCH(C2226,Справочник!$A$5:$A$16,0))</f>
        <v>10.2</v>
      </c>
      <c r="K2226" s="57" t="n">
        <f aca="false">D2226*INDEX(Справочник!$F$5:$F$16,MATCH(C2226,Справочник!$A$5:$A$16,0))</f>
        <v>1.8</v>
      </c>
    </row>
    <row r="2227" customFormat="false" ht="15" hidden="false" customHeight="false" outlineLevel="0" collapsed="false">
      <c r="A2227" s="53" t="n">
        <v>46010</v>
      </c>
      <c r="B2227" s="54" t="s">
        <v>1597</v>
      </c>
      <c r="C2227" s="54" t="s">
        <v>90</v>
      </c>
      <c r="D2227" s="54" t="n">
        <v>1</v>
      </c>
      <c r="E2227" s="55" t="n">
        <v>4.5</v>
      </c>
      <c r="F2227" s="56" t="n">
        <v>0</v>
      </c>
      <c r="G2227" s="57" t="n">
        <f aca="false">D2227*E2227</f>
        <v>4.5</v>
      </c>
      <c r="H2227" s="57" t="n">
        <f aca="false">G2227*(1-F2227)</f>
        <v>4.5</v>
      </c>
      <c r="I2227" s="1" t="n">
        <f aca="false">MONTH(A2227)</f>
        <v>12</v>
      </c>
      <c r="J2227" s="57" t="n">
        <f aca="false">D2227*INDEX(Справочник!$E$5:$E$16,MATCH(C2227,Справочник!$A$5:$A$16,0))</f>
        <v>1.6</v>
      </c>
      <c r="K2227" s="57" t="n">
        <f aca="false">D2227*INDEX(Справочник!$F$5:$F$16,MATCH(C2227,Справочник!$A$5:$A$16,0))</f>
        <v>2.9</v>
      </c>
    </row>
    <row r="2228" customFormat="false" ht="15" hidden="false" customHeight="false" outlineLevel="0" collapsed="false">
      <c r="A2228" s="53" t="n">
        <v>46010</v>
      </c>
      <c r="B2228" s="54" t="s">
        <v>1598</v>
      </c>
      <c r="C2228" s="54" t="s">
        <v>82</v>
      </c>
      <c r="D2228" s="54" t="n">
        <v>1</v>
      </c>
      <c r="E2228" s="55" t="n">
        <v>32</v>
      </c>
      <c r="F2228" s="56" t="n">
        <v>0</v>
      </c>
      <c r="G2228" s="57" t="n">
        <f aca="false">D2228*E2228</f>
        <v>32</v>
      </c>
      <c r="H2228" s="57" t="n">
        <f aca="false">G2228*(1-F2228)</f>
        <v>32</v>
      </c>
      <c r="I2228" s="1" t="n">
        <f aca="false">MONTH(A2228)</f>
        <v>12</v>
      </c>
      <c r="J2228" s="57" t="n">
        <f aca="false">D2228*INDEX(Справочник!$E$5:$E$16,MATCH(C2228,Справочник!$A$5:$A$16,0))</f>
        <v>16.5</v>
      </c>
      <c r="K2228" s="57" t="n">
        <f aca="false">D2228*INDEX(Справочник!$F$5:$F$16,MATCH(C2228,Справочник!$A$5:$A$16,0))</f>
        <v>2.4</v>
      </c>
    </row>
    <row r="2229" customFormat="false" ht="15" hidden="false" customHeight="false" outlineLevel="0" collapsed="false">
      <c r="A2229" s="53" t="n">
        <v>46010</v>
      </c>
      <c r="B2229" s="54" t="s">
        <v>1599</v>
      </c>
      <c r="C2229" s="54" t="s">
        <v>91</v>
      </c>
      <c r="D2229" s="54" t="n">
        <v>1</v>
      </c>
      <c r="E2229" s="55" t="n">
        <v>28</v>
      </c>
      <c r="F2229" s="56" t="n">
        <v>0.2</v>
      </c>
      <c r="G2229" s="57" t="n">
        <f aca="false">D2229*E2229</f>
        <v>28</v>
      </c>
      <c r="H2229" s="57" t="n">
        <f aca="false">G2229*(1-F2229)</f>
        <v>22.4</v>
      </c>
      <c r="I2229" s="1" t="n">
        <f aca="false">MONTH(A2229)</f>
        <v>12</v>
      </c>
      <c r="J2229" s="57" t="n">
        <f aca="false">D2229*INDEX(Справочник!$E$5:$E$16,MATCH(C2229,Справочник!$A$5:$A$16,0))</f>
        <v>17.4</v>
      </c>
      <c r="K2229" s="57" t="n">
        <f aca="false">D2229*INDEX(Справочник!$F$5:$F$16,MATCH(C2229,Справочник!$A$5:$A$16,0))</f>
        <v>7.9</v>
      </c>
    </row>
    <row r="2230" customFormat="false" ht="15" hidden="false" customHeight="false" outlineLevel="0" collapsed="false">
      <c r="A2230" s="53" t="n">
        <v>46010</v>
      </c>
      <c r="B2230" s="54" t="s">
        <v>1599</v>
      </c>
      <c r="C2230" s="54" t="s">
        <v>81</v>
      </c>
      <c r="D2230" s="54" t="n">
        <v>1</v>
      </c>
      <c r="E2230" s="55" t="n">
        <v>29.9</v>
      </c>
      <c r="F2230" s="56" t="n">
        <v>0.1</v>
      </c>
      <c r="G2230" s="57" t="n">
        <f aca="false">D2230*E2230</f>
        <v>29.9</v>
      </c>
      <c r="H2230" s="57" t="n">
        <f aca="false">G2230*(1-F2230)</f>
        <v>26.91</v>
      </c>
      <c r="I2230" s="1" t="n">
        <f aca="false">MONTH(A2230)</f>
        <v>12</v>
      </c>
      <c r="J2230" s="57" t="n">
        <f aca="false">D2230*INDEX(Справочник!$E$5:$E$16,MATCH(C2230,Справочник!$A$5:$A$16,0))</f>
        <v>14.8</v>
      </c>
      <c r="K2230" s="57" t="n">
        <f aca="false">D2230*INDEX(Справочник!$F$5:$F$16,MATCH(C2230,Справочник!$A$5:$A$16,0))</f>
        <v>2.4</v>
      </c>
    </row>
    <row r="2231" customFormat="false" ht="15" hidden="false" customHeight="false" outlineLevel="0" collapsed="false">
      <c r="A2231" s="53" t="n">
        <v>46010</v>
      </c>
      <c r="B2231" s="54" t="s">
        <v>1600</v>
      </c>
      <c r="C2231" s="54" t="s">
        <v>83</v>
      </c>
      <c r="D2231" s="54" t="n">
        <v>1</v>
      </c>
      <c r="E2231" s="55" t="n">
        <v>11.5</v>
      </c>
      <c r="F2231" s="56" t="n">
        <v>0</v>
      </c>
      <c r="G2231" s="57" t="n">
        <f aca="false">D2231*E2231</f>
        <v>11.5</v>
      </c>
      <c r="H2231" s="57" t="n">
        <f aca="false">G2231*(1-F2231)</f>
        <v>11.5</v>
      </c>
      <c r="I2231" s="1" t="n">
        <f aca="false">MONTH(A2231)</f>
        <v>12</v>
      </c>
      <c r="J2231" s="57" t="n">
        <f aca="false">D2231*INDEX(Справочник!$E$5:$E$16,MATCH(C2231,Справочник!$A$5:$A$16,0))</f>
        <v>5.1</v>
      </c>
      <c r="K2231" s="57" t="n">
        <f aca="false">D2231*INDEX(Справочник!$F$5:$F$16,MATCH(C2231,Справочник!$A$5:$A$16,0))</f>
        <v>0.9</v>
      </c>
    </row>
    <row r="2232" customFormat="false" ht="15" hidden="false" customHeight="false" outlineLevel="0" collapsed="false">
      <c r="A2232" s="53" t="n">
        <v>46010</v>
      </c>
      <c r="B2232" s="54" t="s">
        <v>1601</v>
      </c>
      <c r="C2232" s="54" t="s">
        <v>85</v>
      </c>
      <c r="D2232" s="54" t="n">
        <v>1</v>
      </c>
      <c r="E2232" s="55" t="n">
        <v>6.9</v>
      </c>
      <c r="F2232" s="56" t="n">
        <v>0</v>
      </c>
      <c r="G2232" s="57" t="n">
        <f aca="false">D2232*E2232</f>
        <v>6.9</v>
      </c>
      <c r="H2232" s="57" t="n">
        <f aca="false">G2232*(1-F2232)</f>
        <v>6.9</v>
      </c>
      <c r="I2232" s="1" t="n">
        <f aca="false">MONTH(A2232)</f>
        <v>12</v>
      </c>
      <c r="J2232" s="57" t="n">
        <f aca="false">D2232*INDEX(Справочник!$E$5:$E$16,MATCH(C2232,Справочник!$A$5:$A$16,0))</f>
        <v>2.3</v>
      </c>
      <c r="K2232" s="57" t="n">
        <f aca="false">D2232*INDEX(Справочник!$F$5:$F$16,MATCH(C2232,Справочник!$A$5:$A$16,0))</f>
        <v>0.7</v>
      </c>
    </row>
    <row r="2233" customFormat="false" ht="15" hidden="false" customHeight="false" outlineLevel="0" collapsed="false">
      <c r="A2233" s="53" t="n">
        <v>46010</v>
      </c>
      <c r="B2233" s="54" t="s">
        <v>1601</v>
      </c>
      <c r="C2233" s="54" t="s">
        <v>86</v>
      </c>
      <c r="D2233" s="54" t="n">
        <v>1</v>
      </c>
      <c r="E2233" s="55" t="n">
        <v>7.5</v>
      </c>
      <c r="F2233" s="56" t="n">
        <v>0</v>
      </c>
      <c r="G2233" s="57" t="n">
        <f aca="false">D2233*E2233</f>
        <v>7.5</v>
      </c>
      <c r="H2233" s="57" t="n">
        <f aca="false">G2233*(1-F2233)</f>
        <v>7.5</v>
      </c>
      <c r="I2233" s="1" t="n">
        <f aca="false">MONTH(A2233)</f>
        <v>12</v>
      </c>
      <c r="J2233" s="57" t="n">
        <f aca="false">D2233*INDEX(Справочник!$E$5:$E$16,MATCH(C2233,Справочник!$A$5:$A$16,0))</f>
        <v>2.6</v>
      </c>
      <c r="K2233" s="57" t="n">
        <f aca="false">D2233*INDEX(Справочник!$F$5:$F$16,MATCH(C2233,Справочник!$A$5:$A$16,0))</f>
        <v>0.7</v>
      </c>
    </row>
    <row r="2234" customFormat="false" ht="15" hidden="false" customHeight="false" outlineLevel="0" collapsed="false">
      <c r="A2234" s="53" t="n">
        <v>46010</v>
      </c>
      <c r="B2234" s="54" t="s">
        <v>1602</v>
      </c>
      <c r="C2234" s="54" t="s">
        <v>90</v>
      </c>
      <c r="D2234" s="54" t="n">
        <v>1</v>
      </c>
      <c r="E2234" s="55" t="n">
        <v>4.5</v>
      </c>
      <c r="F2234" s="56" t="n">
        <v>0.1</v>
      </c>
      <c r="G2234" s="57" t="n">
        <f aca="false">D2234*E2234</f>
        <v>4.5</v>
      </c>
      <c r="H2234" s="57" t="n">
        <f aca="false">G2234*(1-F2234)</f>
        <v>4.05</v>
      </c>
      <c r="I2234" s="1" t="n">
        <f aca="false">MONTH(A2234)</f>
        <v>12</v>
      </c>
      <c r="J2234" s="57" t="n">
        <f aca="false">D2234*INDEX(Справочник!$E$5:$E$16,MATCH(C2234,Справочник!$A$5:$A$16,0))</f>
        <v>1.6</v>
      </c>
      <c r="K2234" s="57" t="n">
        <f aca="false">D2234*INDEX(Справочник!$F$5:$F$16,MATCH(C2234,Справочник!$A$5:$A$16,0))</f>
        <v>2.9</v>
      </c>
    </row>
    <row r="2235" customFormat="false" ht="15" hidden="false" customHeight="false" outlineLevel="0" collapsed="false">
      <c r="A2235" s="53" t="n">
        <v>46010</v>
      </c>
      <c r="B2235" s="54" t="s">
        <v>1602</v>
      </c>
      <c r="C2235" s="54" t="s">
        <v>84</v>
      </c>
      <c r="D2235" s="54" t="n">
        <v>1</v>
      </c>
      <c r="E2235" s="55" t="n">
        <v>10.5</v>
      </c>
      <c r="F2235" s="56" t="n">
        <v>0</v>
      </c>
      <c r="G2235" s="57" t="n">
        <f aca="false">D2235*E2235</f>
        <v>10.5</v>
      </c>
      <c r="H2235" s="57" t="n">
        <f aca="false">G2235*(1-F2235)</f>
        <v>10.5</v>
      </c>
      <c r="I2235" s="1" t="n">
        <f aca="false">MONTH(A2235)</f>
        <v>12</v>
      </c>
      <c r="J2235" s="57" t="n">
        <f aca="false">D2235*INDEX(Справочник!$E$5:$E$16,MATCH(C2235,Справочник!$A$5:$A$16,0))</f>
        <v>4.7</v>
      </c>
      <c r="K2235" s="57" t="n">
        <f aca="false">D2235*INDEX(Справочник!$F$5:$F$16,MATCH(C2235,Справочник!$A$5:$A$16,0))</f>
        <v>0.9</v>
      </c>
    </row>
    <row r="2236" customFormat="false" ht="15" hidden="false" customHeight="false" outlineLevel="0" collapsed="false">
      <c r="A2236" s="53" t="n">
        <v>46010</v>
      </c>
      <c r="B2236" s="54" t="s">
        <v>1603</v>
      </c>
      <c r="C2236" s="54" t="s">
        <v>82</v>
      </c>
      <c r="D2236" s="54" t="n">
        <v>1</v>
      </c>
      <c r="E2236" s="55" t="n">
        <v>32</v>
      </c>
      <c r="F2236" s="56" t="n">
        <v>0.1</v>
      </c>
      <c r="G2236" s="57" t="n">
        <f aca="false">D2236*E2236</f>
        <v>32</v>
      </c>
      <c r="H2236" s="57" t="n">
        <f aca="false">G2236*(1-F2236)</f>
        <v>28.8</v>
      </c>
      <c r="I2236" s="1" t="n">
        <f aca="false">MONTH(A2236)</f>
        <v>12</v>
      </c>
      <c r="J2236" s="57" t="n">
        <f aca="false">D2236*INDEX(Справочник!$E$5:$E$16,MATCH(C2236,Справочник!$A$5:$A$16,0))</f>
        <v>16.5</v>
      </c>
      <c r="K2236" s="57" t="n">
        <f aca="false">D2236*INDEX(Справочник!$F$5:$F$16,MATCH(C2236,Справочник!$A$5:$A$16,0))</f>
        <v>2.4</v>
      </c>
    </row>
    <row r="2237" customFormat="false" ht="15" hidden="false" customHeight="false" outlineLevel="0" collapsed="false">
      <c r="A2237" s="53" t="n">
        <v>46010</v>
      </c>
      <c r="B2237" s="54" t="s">
        <v>1604</v>
      </c>
      <c r="C2237" s="54" t="s">
        <v>84</v>
      </c>
      <c r="D2237" s="54" t="n">
        <v>1</v>
      </c>
      <c r="E2237" s="55" t="n">
        <v>10.5</v>
      </c>
      <c r="F2237" s="56" t="n">
        <v>0</v>
      </c>
      <c r="G2237" s="57" t="n">
        <f aca="false">D2237*E2237</f>
        <v>10.5</v>
      </c>
      <c r="H2237" s="57" t="n">
        <f aca="false">G2237*(1-F2237)</f>
        <v>10.5</v>
      </c>
      <c r="I2237" s="1" t="n">
        <f aca="false">MONTH(A2237)</f>
        <v>12</v>
      </c>
      <c r="J2237" s="57" t="n">
        <f aca="false">D2237*INDEX(Справочник!$E$5:$E$16,MATCH(C2237,Справочник!$A$5:$A$16,0))</f>
        <v>4.7</v>
      </c>
      <c r="K2237" s="57" t="n">
        <f aca="false">D2237*INDEX(Справочник!$F$5:$F$16,MATCH(C2237,Справочник!$A$5:$A$16,0))</f>
        <v>0.9</v>
      </c>
    </row>
    <row r="2238" customFormat="false" ht="15" hidden="false" customHeight="false" outlineLevel="0" collapsed="false">
      <c r="A2238" s="53" t="n">
        <v>46010</v>
      </c>
      <c r="B2238" s="54" t="s">
        <v>1604</v>
      </c>
      <c r="C2238" s="54" t="s">
        <v>90</v>
      </c>
      <c r="D2238" s="54" t="n">
        <v>2</v>
      </c>
      <c r="E2238" s="55" t="n">
        <v>4.5</v>
      </c>
      <c r="F2238" s="56" t="n">
        <v>0</v>
      </c>
      <c r="G2238" s="57" t="n">
        <f aca="false">D2238*E2238</f>
        <v>9</v>
      </c>
      <c r="H2238" s="57" t="n">
        <f aca="false">G2238*(1-F2238)</f>
        <v>9</v>
      </c>
      <c r="I2238" s="1" t="n">
        <f aca="false">MONTH(A2238)</f>
        <v>12</v>
      </c>
      <c r="J2238" s="57" t="n">
        <f aca="false">D2238*INDEX(Справочник!$E$5:$E$16,MATCH(C2238,Справочник!$A$5:$A$16,0))</f>
        <v>3.2</v>
      </c>
      <c r="K2238" s="57" t="n">
        <f aca="false">D2238*INDEX(Справочник!$F$5:$F$16,MATCH(C2238,Справочник!$A$5:$A$16,0))</f>
        <v>5.8</v>
      </c>
    </row>
    <row r="2239" customFormat="false" ht="15" hidden="false" customHeight="false" outlineLevel="0" collapsed="false">
      <c r="A2239" s="53" t="n">
        <v>46011</v>
      </c>
      <c r="B2239" s="54" t="s">
        <v>1605</v>
      </c>
      <c r="C2239" s="54" t="s">
        <v>83</v>
      </c>
      <c r="D2239" s="54" t="n">
        <v>1</v>
      </c>
      <c r="E2239" s="55" t="n">
        <v>11.5</v>
      </c>
      <c r="F2239" s="56" t="n">
        <v>0</v>
      </c>
      <c r="G2239" s="57" t="n">
        <f aca="false">D2239*E2239</f>
        <v>11.5</v>
      </c>
      <c r="H2239" s="57" t="n">
        <f aca="false">G2239*(1-F2239)</f>
        <v>11.5</v>
      </c>
      <c r="I2239" s="1" t="n">
        <f aca="false">MONTH(A2239)</f>
        <v>12</v>
      </c>
      <c r="J2239" s="57" t="n">
        <f aca="false">D2239*INDEX(Справочник!$E$5:$E$16,MATCH(C2239,Справочник!$A$5:$A$16,0))</f>
        <v>5.1</v>
      </c>
      <c r="K2239" s="57" t="n">
        <f aca="false">D2239*INDEX(Справочник!$F$5:$F$16,MATCH(C2239,Справочник!$A$5:$A$16,0))</f>
        <v>0.9</v>
      </c>
    </row>
    <row r="2240" customFormat="false" ht="15" hidden="false" customHeight="false" outlineLevel="0" collapsed="false">
      <c r="A2240" s="53" t="n">
        <v>46011</v>
      </c>
      <c r="B2240" s="54" t="s">
        <v>1606</v>
      </c>
      <c r="C2240" s="54" t="s">
        <v>86</v>
      </c>
      <c r="D2240" s="54" t="n">
        <v>1</v>
      </c>
      <c r="E2240" s="55" t="n">
        <v>7.5</v>
      </c>
      <c r="F2240" s="56" t="n">
        <v>0.1</v>
      </c>
      <c r="G2240" s="57" t="n">
        <f aca="false">D2240*E2240</f>
        <v>7.5</v>
      </c>
      <c r="H2240" s="57" t="n">
        <f aca="false">G2240*(1-F2240)</f>
        <v>6.75</v>
      </c>
      <c r="I2240" s="1" t="n">
        <f aca="false">MONTH(A2240)</f>
        <v>12</v>
      </c>
      <c r="J2240" s="57" t="n">
        <f aca="false">D2240*INDEX(Справочник!$E$5:$E$16,MATCH(C2240,Справочник!$A$5:$A$16,0))</f>
        <v>2.6</v>
      </c>
      <c r="K2240" s="57" t="n">
        <f aca="false">D2240*INDEX(Справочник!$F$5:$F$16,MATCH(C2240,Справочник!$A$5:$A$16,0))</f>
        <v>0.7</v>
      </c>
    </row>
    <row r="2241" customFormat="false" ht="15" hidden="false" customHeight="false" outlineLevel="0" collapsed="false">
      <c r="A2241" s="53" t="n">
        <v>46011</v>
      </c>
      <c r="B2241" s="54" t="s">
        <v>1606</v>
      </c>
      <c r="C2241" s="54" t="s">
        <v>85</v>
      </c>
      <c r="D2241" s="54" t="n">
        <v>1</v>
      </c>
      <c r="E2241" s="55" t="n">
        <v>6.9</v>
      </c>
      <c r="F2241" s="56" t="n">
        <v>0.1</v>
      </c>
      <c r="G2241" s="57" t="n">
        <f aca="false">D2241*E2241</f>
        <v>6.9</v>
      </c>
      <c r="H2241" s="57" t="n">
        <f aca="false">G2241*(1-F2241)</f>
        <v>6.21</v>
      </c>
      <c r="I2241" s="1" t="n">
        <f aca="false">MONTH(A2241)</f>
        <v>12</v>
      </c>
      <c r="J2241" s="57" t="n">
        <f aca="false">D2241*INDEX(Справочник!$E$5:$E$16,MATCH(C2241,Справочник!$A$5:$A$16,0))</f>
        <v>2.3</v>
      </c>
      <c r="K2241" s="57" t="n">
        <f aca="false">D2241*INDEX(Справочник!$F$5:$F$16,MATCH(C2241,Справочник!$A$5:$A$16,0))</f>
        <v>0.7</v>
      </c>
    </row>
    <row r="2242" customFormat="false" ht="15" hidden="false" customHeight="false" outlineLevel="0" collapsed="false">
      <c r="A2242" s="53" t="n">
        <v>46011</v>
      </c>
      <c r="B2242" s="54" t="s">
        <v>1607</v>
      </c>
      <c r="C2242" s="54" t="s">
        <v>82</v>
      </c>
      <c r="D2242" s="54" t="n">
        <v>2</v>
      </c>
      <c r="E2242" s="55" t="n">
        <v>32</v>
      </c>
      <c r="F2242" s="56" t="n">
        <v>0</v>
      </c>
      <c r="G2242" s="57" t="n">
        <f aca="false">D2242*E2242</f>
        <v>64</v>
      </c>
      <c r="H2242" s="57" t="n">
        <f aca="false">G2242*(1-F2242)</f>
        <v>64</v>
      </c>
      <c r="I2242" s="1" t="n">
        <f aca="false">MONTH(A2242)</f>
        <v>12</v>
      </c>
      <c r="J2242" s="57" t="n">
        <f aca="false">D2242*INDEX(Справочник!$E$5:$E$16,MATCH(C2242,Справочник!$A$5:$A$16,0))</f>
        <v>33</v>
      </c>
      <c r="K2242" s="57" t="n">
        <f aca="false">D2242*INDEX(Справочник!$F$5:$F$16,MATCH(C2242,Справочник!$A$5:$A$16,0))</f>
        <v>4.8</v>
      </c>
    </row>
    <row r="2243" customFormat="false" ht="15" hidden="false" customHeight="false" outlineLevel="0" collapsed="false">
      <c r="A2243" s="53" t="n">
        <v>46011</v>
      </c>
      <c r="B2243" s="54" t="s">
        <v>1608</v>
      </c>
      <c r="C2243" s="54" t="s">
        <v>87</v>
      </c>
      <c r="D2243" s="54" t="n">
        <v>1</v>
      </c>
      <c r="E2243" s="55" t="n">
        <v>5.9</v>
      </c>
      <c r="F2243" s="56" t="n">
        <v>0</v>
      </c>
      <c r="G2243" s="57" t="n">
        <f aca="false">D2243*E2243</f>
        <v>5.9</v>
      </c>
      <c r="H2243" s="57" t="n">
        <f aca="false">G2243*(1-F2243)</f>
        <v>5.9</v>
      </c>
      <c r="I2243" s="1" t="n">
        <f aca="false">MONTH(A2243)</f>
        <v>12</v>
      </c>
      <c r="J2243" s="57" t="n">
        <f aca="false">D2243*INDEX(Справочник!$E$5:$E$16,MATCH(C2243,Справочник!$A$5:$A$16,0))</f>
        <v>1.9</v>
      </c>
      <c r="K2243" s="57" t="n">
        <f aca="false">D2243*INDEX(Справочник!$F$5:$F$16,MATCH(C2243,Справочник!$A$5:$A$16,0))</f>
        <v>0.7</v>
      </c>
    </row>
    <row r="2244" customFormat="false" ht="15" hidden="false" customHeight="false" outlineLevel="0" collapsed="false">
      <c r="A2244" s="53" t="n">
        <v>46012</v>
      </c>
      <c r="B2244" s="54" t="s">
        <v>1609</v>
      </c>
      <c r="C2244" s="54" t="s">
        <v>82</v>
      </c>
      <c r="D2244" s="54" t="n">
        <v>1</v>
      </c>
      <c r="E2244" s="55" t="n">
        <v>32</v>
      </c>
      <c r="F2244" s="56" t="n">
        <v>0.1</v>
      </c>
      <c r="G2244" s="57" t="n">
        <f aca="false">D2244*E2244</f>
        <v>32</v>
      </c>
      <c r="H2244" s="57" t="n">
        <f aca="false">G2244*(1-F2244)</f>
        <v>28.8</v>
      </c>
      <c r="I2244" s="1" t="n">
        <f aca="false">MONTH(A2244)</f>
        <v>12</v>
      </c>
      <c r="J2244" s="57" t="n">
        <f aca="false">D2244*INDEX(Справочник!$E$5:$E$16,MATCH(C2244,Справочник!$A$5:$A$16,0))</f>
        <v>16.5</v>
      </c>
      <c r="K2244" s="57" t="n">
        <f aca="false">D2244*INDEX(Справочник!$F$5:$F$16,MATCH(C2244,Справочник!$A$5:$A$16,0))</f>
        <v>2.4</v>
      </c>
    </row>
    <row r="2245" customFormat="false" ht="15" hidden="false" customHeight="false" outlineLevel="0" collapsed="false">
      <c r="A2245" s="53" t="n">
        <v>46012</v>
      </c>
      <c r="B2245" s="54" t="s">
        <v>1609</v>
      </c>
      <c r="C2245" s="54" t="s">
        <v>85</v>
      </c>
      <c r="D2245" s="54" t="n">
        <v>1</v>
      </c>
      <c r="E2245" s="55" t="n">
        <v>6.9</v>
      </c>
      <c r="F2245" s="56" t="n">
        <v>0.1</v>
      </c>
      <c r="G2245" s="57" t="n">
        <f aca="false">D2245*E2245</f>
        <v>6.9</v>
      </c>
      <c r="H2245" s="57" t="n">
        <f aca="false">G2245*(1-F2245)</f>
        <v>6.21</v>
      </c>
      <c r="I2245" s="1" t="n">
        <f aca="false">MONTH(A2245)</f>
        <v>12</v>
      </c>
      <c r="J2245" s="57" t="n">
        <f aca="false">D2245*INDEX(Справочник!$E$5:$E$16,MATCH(C2245,Справочник!$A$5:$A$16,0))</f>
        <v>2.3</v>
      </c>
      <c r="K2245" s="57" t="n">
        <f aca="false">D2245*INDEX(Справочник!$F$5:$F$16,MATCH(C2245,Справочник!$A$5:$A$16,0))</f>
        <v>0.7</v>
      </c>
    </row>
    <row r="2246" customFormat="false" ht="15" hidden="false" customHeight="false" outlineLevel="0" collapsed="false">
      <c r="A2246" s="53" t="n">
        <v>46012</v>
      </c>
      <c r="B2246" s="54" t="s">
        <v>1609</v>
      </c>
      <c r="C2246" s="54" t="s">
        <v>89</v>
      </c>
      <c r="D2246" s="54" t="n">
        <v>1</v>
      </c>
      <c r="E2246" s="55" t="n">
        <v>24</v>
      </c>
      <c r="F2246" s="56" t="n">
        <v>0.1</v>
      </c>
      <c r="G2246" s="57" t="n">
        <f aca="false">D2246*E2246</f>
        <v>24</v>
      </c>
      <c r="H2246" s="57" t="n">
        <f aca="false">G2246*(1-F2246)</f>
        <v>21.6</v>
      </c>
      <c r="I2246" s="1" t="n">
        <f aca="false">MONTH(A2246)</f>
        <v>12</v>
      </c>
      <c r="J2246" s="57" t="n">
        <f aca="false">D2246*INDEX(Справочник!$E$5:$E$16,MATCH(C2246,Справочник!$A$5:$A$16,0))</f>
        <v>13.5</v>
      </c>
      <c r="K2246" s="57" t="n">
        <f aca="false">D2246*INDEX(Справочник!$F$5:$F$16,MATCH(C2246,Справочник!$A$5:$A$16,0))</f>
        <v>3.8</v>
      </c>
    </row>
    <row r="2247" customFormat="false" ht="15" hidden="false" customHeight="false" outlineLevel="0" collapsed="false">
      <c r="A2247" s="53" t="n">
        <v>46012</v>
      </c>
      <c r="B2247" s="54" t="s">
        <v>1610</v>
      </c>
      <c r="C2247" s="54" t="s">
        <v>83</v>
      </c>
      <c r="D2247" s="54" t="n">
        <v>1</v>
      </c>
      <c r="E2247" s="55" t="n">
        <v>11.5</v>
      </c>
      <c r="F2247" s="56" t="n">
        <v>0</v>
      </c>
      <c r="G2247" s="57" t="n">
        <f aca="false">D2247*E2247</f>
        <v>11.5</v>
      </c>
      <c r="H2247" s="57" t="n">
        <f aca="false">G2247*(1-F2247)</f>
        <v>11.5</v>
      </c>
      <c r="I2247" s="1" t="n">
        <f aca="false">MONTH(A2247)</f>
        <v>12</v>
      </c>
      <c r="J2247" s="57" t="n">
        <f aca="false">D2247*INDEX(Справочник!$E$5:$E$16,MATCH(C2247,Справочник!$A$5:$A$16,0))</f>
        <v>5.1</v>
      </c>
      <c r="K2247" s="57" t="n">
        <f aca="false">D2247*INDEX(Справочник!$F$5:$F$16,MATCH(C2247,Справочник!$A$5:$A$16,0))</f>
        <v>0.9</v>
      </c>
    </row>
    <row r="2248" customFormat="false" ht="15" hidden="false" customHeight="false" outlineLevel="0" collapsed="false">
      <c r="A2248" s="53" t="n">
        <v>46012</v>
      </c>
      <c r="B2248" s="54" t="s">
        <v>1611</v>
      </c>
      <c r="C2248" s="54" t="s">
        <v>81</v>
      </c>
      <c r="D2248" s="54" t="n">
        <v>1</v>
      </c>
      <c r="E2248" s="55" t="n">
        <v>29.9</v>
      </c>
      <c r="F2248" s="56" t="n">
        <v>0</v>
      </c>
      <c r="G2248" s="57" t="n">
        <f aca="false">D2248*E2248</f>
        <v>29.9</v>
      </c>
      <c r="H2248" s="57" t="n">
        <f aca="false">G2248*(1-F2248)</f>
        <v>29.9</v>
      </c>
      <c r="I2248" s="1" t="n">
        <f aca="false">MONTH(A2248)</f>
        <v>12</v>
      </c>
      <c r="J2248" s="57" t="n">
        <f aca="false">D2248*INDEX(Справочник!$E$5:$E$16,MATCH(C2248,Справочник!$A$5:$A$16,0))</f>
        <v>14.8</v>
      </c>
      <c r="K2248" s="57" t="n">
        <f aca="false">D2248*INDEX(Справочник!$F$5:$F$16,MATCH(C2248,Справочник!$A$5:$A$16,0))</f>
        <v>2.4</v>
      </c>
    </row>
    <row r="2249" customFormat="false" ht="15" hidden="false" customHeight="false" outlineLevel="0" collapsed="false">
      <c r="A2249" s="53" t="n">
        <v>46012</v>
      </c>
      <c r="B2249" s="54" t="s">
        <v>1612</v>
      </c>
      <c r="C2249" s="54" t="s">
        <v>88</v>
      </c>
      <c r="D2249" s="54" t="n">
        <v>1</v>
      </c>
      <c r="E2249" s="55" t="n">
        <v>39</v>
      </c>
      <c r="F2249" s="56" t="n">
        <v>0.1</v>
      </c>
      <c r="G2249" s="57" t="n">
        <f aca="false">D2249*E2249</f>
        <v>39</v>
      </c>
      <c r="H2249" s="57" t="n">
        <f aca="false">G2249*(1-F2249)</f>
        <v>35.1</v>
      </c>
      <c r="I2249" s="1" t="n">
        <f aca="false">MONTH(A2249)</f>
        <v>12</v>
      </c>
      <c r="J2249" s="57" t="n">
        <f aca="false">D2249*INDEX(Справочник!$E$5:$E$16,MATCH(C2249,Справочник!$A$5:$A$16,0))</f>
        <v>24</v>
      </c>
      <c r="K2249" s="57" t="n">
        <f aca="false">D2249*INDEX(Справочник!$F$5:$F$16,MATCH(C2249,Справочник!$A$5:$A$16,0))</f>
        <v>4.2</v>
      </c>
    </row>
    <row r="2250" customFormat="false" ht="15" hidden="false" customHeight="false" outlineLevel="0" collapsed="false">
      <c r="A2250" s="53" t="n">
        <v>46012</v>
      </c>
      <c r="B2250" s="54" t="s">
        <v>1613</v>
      </c>
      <c r="C2250" s="54" t="s">
        <v>83</v>
      </c>
      <c r="D2250" s="54" t="n">
        <v>1</v>
      </c>
      <c r="E2250" s="55" t="n">
        <v>11.5</v>
      </c>
      <c r="F2250" s="56" t="n">
        <v>0</v>
      </c>
      <c r="G2250" s="57" t="n">
        <f aca="false">D2250*E2250</f>
        <v>11.5</v>
      </c>
      <c r="H2250" s="57" t="n">
        <f aca="false">G2250*(1-F2250)</f>
        <v>11.5</v>
      </c>
      <c r="I2250" s="1" t="n">
        <f aca="false">MONTH(A2250)</f>
        <v>12</v>
      </c>
      <c r="J2250" s="57" t="n">
        <f aca="false">D2250*INDEX(Справочник!$E$5:$E$16,MATCH(C2250,Справочник!$A$5:$A$16,0))</f>
        <v>5.1</v>
      </c>
      <c r="K2250" s="57" t="n">
        <f aca="false">D2250*INDEX(Справочник!$F$5:$F$16,MATCH(C2250,Справочник!$A$5:$A$16,0))</f>
        <v>0.9</v>
      </c>
    </row>
    <row r="2251" customFormat="false" ht="15" hidden="false" customHeight="false" outlineLevel="0" collapsed="false">
      <c r="A2251" s="53" t="n">
        <v>46012</v>
      </c>
      <c r="B2251" s="54" t="s">
        <v>1614</v>
      </c>
      <c r="C2251" s="54" t="s">
        <v>90</v>
      </c>
      <c r="D2251" s="54" t="n">
        <v>1</v>
      </c>
      <c r="E2251" s="55" t="n">
        <v>4.5</v>
      </c>
      <c r="F2251" s="56" t="n">
        <v>0</v>
      </c>
      <c r="G2251" s="57" t="n">
        <f aca="false">D2251*E2251</f>
        <v>4.5</v>
      </c>
      <c r="H2251" s="57" t="n">
        <f aca="false">G2251*(1-F2251)</f>
        <v>4.5</v>
      </c>
      <c r="I2251" s="1" t="n">
        <f aca="false">MONTH(A2251)</f>
        <v>12</v>
      </c>
      <c r="J2251" s="57" t="n">
        <f aca="false">D2251*INDEX(Справочник!$E$5:$E$16,MATCH(C2251,Справочник!$A$5:$A$16,0))</f>
        <v>1.6</v>
      </c>
      <c r="K2251" s="57" t="n">
        <f aca="false">D2251*INDEX(Справочник!$F$5:$F$16,MATCH(C2251,Справочник!$A$5:$A$16,0))</f>
        <v>2.9</v>
      </c>
    </row>
    <row r="2252" customFormat="false" ht="15" hidden="false" customHeight="false" outlineLevel="0" collapsed="false">
      <c r="A2252" s="53" t="n">
        <v>46012</v>
      </c>
      <c r="B2252" s="54" t="s">
        <v>1614</v>
      </c>
      <c r="C2252" s="54" t="s">
        <v>91</v>
      </c>
      <c r="D2252" s="54" t="n">
        <v>1</v>
      </c>
      <c r="E2252" s="55" t="n">
        <v>28</v>
      </c>
      <c r="F2252" s="56" t="n">
        <v>0.2</v>
      </c>
      <c r="G2252" s="57" t="n">
        <f aca="false">D2252*E2252</f>
        <v>28</v>
      </c>
      <c r="H2252" s="57" t="n">
        <f aca="false">G2252*(1-F2252)</f>
        <v>22.4</v>
      </c>
      <c r="I2252" s="1" t="n">
        <f aca="false">MONTH(A2252)</f>
        <v>12</v>
      </c>
      <c r="J2252" s="57" t="n">
        <f aca="false">D2252*INDEX(Справочник!$E$5:$E$16,MATCH(C2252,Справочник!$A$5:$A$16,0))</f>
        <v>17.4</v>
      </c>
      <c r="K2252" s="57" t="n">
        <f aca="false">D2252*INDEX(Справочник!$F$5:$F$16,MATCH(C2252,Справочник!$A$5:$A$16,0))</f>
        <v>7.9</v>
      </c>
    </row>
    <row r="2253" customFormat="false" ht="15" hidden="false" customHeight="false" outlineLevel="0" collapsed="false">
      <c r="A2253" s="53" t="n">
        <v>46012</v>
      </c>
      <c r="B2253" s="54" t="s">
        <v>1615</v>
      </c>
      <c r="C2253" s="54" t="s">
        <v>83</v>
      </c>
      <c r="D2253" s="54" t="n">
        <v>1</v>
      </c>
      <c r="E2253" s="55" t="n">
        <v>11.5</v>
      </c>
      <c r="F2253" s="56" t="n">
        <v>0</v>
      </c>
      <c r="G2253" s="57" t="n">
        <f aca="false">D2253*E2253</f>
        <v>11.5</v>
      </c>
      <c r="H2253" s="57" t="n">
        <f aca="false">G2253*(1-F2253)</f>
        <v>11.5</v>
      </c>
      <c r="I2253" s="1" t="n">
        <f aca="false">MONTH(A2253)</f>
        <v>12</v>
      </c>
      <c r="J2253" s="57" t="n">
        <f aca="false">D2253*INDEX(Справочник!$E$5:$E$16,MATCH(C2253,Справочник!$A$5:$A$16,0))</f>
        <v>5.1</v>
      </c>
      <c r="K2253" s="57" t="n">
        <f aca="false">D2253*INDEX(Справочник!$F$5:$F$16,MATCH(C2253,Справочник!$A$5:$A$16,0))</f>
        <v>0.9</v>
      </c>
    </row>
    <row r="2254" customFormat="false" ht="15" hidden="false" customHeight="false" outlineLevel="0" collapsed="false">
      <c r="A2254" s="53" t="n">
        <v>46012</v>
      </c>
      <c r="B2254" s="54" t="s">
        <v>1616</v>
      </c>
      <c r="C2254" s="54" t="s">
        <v>85</v>
      </c>
      <c r="D2254" s="54" t="n">
        <v>1</v>
      </c>
      <c r="E2254" s="55" t="n">
        <v>6.9</v>
      </c>
      <c r="F2254" s="56" t="n">
        <v>0</v>
      </c>
      <c r="G2254" s="57" t="n">
        <f aca="false">D2254*E2254</f>
        <v>6.9</v>
      </c>
      <c r="H2254" s="57" t="n">
        <f aca="false">G2254*(1-F2254)</f>
        <v>6.9</v>
      </c>
      <c r="I2254" s="1" t="n">
        <f aca="false">MONTH(A2254)</f>
        <v>12</v>
      </c>
      <c r="J2254" s="57" t="n">
        <f aca="false">D2254*INDEX(Справочник!$E$5:$E$16,MATCH(C2254,Справочник!$A$5:$A$16,0))</f>
        <v>2.3</v>
      </c>
      <c r="K2254" s="57" t="n">
        <f aca="false">D2254*INDEX(Справочник!$F$5:$F$16,MATCH(C2254,Справочник!$A$5:$A$16,0))</f>
        <v>0.7</v>
      </c>
    </row>
    <row r="2255" customFormat="false" ht="15" hidden="false" customHeight="false" outlineLevel="0" collapsed="false">
      <c r="A2255" s="53" t="n">
        <v>46013</v>
      </c>
      <c r="B2255" s="54" t="s">
        <v>1617</v>
      </c>
      <c r="C2255" s="54" t="s">
        <v>83</v>
      </c>
      <c r="D2255" s="54" t="n">
        <v>1</v>
      </c>
      <c r="E2255" s="55" t="n">
        <v>11.5</v>
      </c>
      <c r="F2255" s="56" t="n">
        <v>0</v>
      </c>
      <c r="G2255" s="57" t="n">
        <f aca="false">D2255*E2255</f>
        <v>11.5</v>
      </c>
      <c r="H2255" s="57" t="n">
        <f aca="false">G2255*(1-F2255)</f>
        <v>11.5</v>
      </c>
      <c r="I2255" s="1" t="n">
        <f aca="false">MONTH(A2255)</f>
        <v>12</v>
      </c>
      <c r="J2255" s="57" t="n">
        <f aca="false">D2255*INDEX(Справочник!$E$5:$E$16,MATCH(C2255,Справочник!$A$5:$A$16,0))</f>
        <v>5.1</v>
      </c>
      <c r="K2255" s="57" t="n">
        <f aca="false">D2255*INDEX(Справочник!$F$5:$F$16,MATCH(C2255,Справочник!$A$5:$A$16,0))</f>
        <v>0.9</v>
      </c>
    </row>
    <row r="2256" customFormat="false" ht="15" hidden="false" customHeight="false" outlineLevel="0" collapsed="false">
      <c r="A2256" s="53" t="n">
        <v>46013</v>
      </c>
      <c r="B2256" s="54" t="s">
        <v>1618</v>
      </c>
      <c r="C2256" s="54" t="s">
        <v>84</v>
      </c>
      <c r="D2256" s="54" t="n">
        <v>1</v>
      </c>
      <c r="E2256" s="55" t="n">
        <v>10.5</v>
      </c>
      <c r="F2256" s="56" t="n">
        <v>0.1</v>
      </c>
      <c r="G2256" s="57" t="n">
        <f aca="false">D2256*E2256</f>
        <v>10.5</v>
      </c>
      <c r="H2256" s="57" t="n">
        <f aca="false">G2256*(1-F2256)</f>
        <v>9.45</v>
      </c>
      <c r="I2256" s="1" t="n">
        <f aca="false">MONTH(A2256)</f>
        <v>12</v>
      </c>
      <c r="J2256" s="57" t="n">
        <f aca="false">D2256*INDEX(Справочник!$E$5:$E$16,MATCH(C2256,Справочник!$A$5:$A$16,0))</f>
        <v>4.7</v>
      </c>
      <c r="K2256" s="57" t="n">
        <f aca="false">D2256*INDEX(Справочник!$F$5:$F$16,MATCH(C2256,Справочник!$A$5:$A$16,0))</f>
        <v>0.9</v>
      </c>
    </row>
    <row r="2257" customFormat="false" ht="15" hidden="false" customHeight="false" outlineLevel="0" collapsed="false">
      <c r="A2257" s="53" t="n">
        <v>46013</v>
      </c>
      <c r="B2257" s="54" t="s">
        <v>1619</v>
      </c>
      <c r="C2257" s="54" t="s">
        <v>83</v>
      </c>
      <c r="D2257" s="54" t="n">
        <v>1</v>
      </c>
      <c r="E2257" s="55" t="n">
        <v>11.5</v>
      </c>
      <c r="F2257" s="56" t="n">
        <v>0</v>
      </c>
      <c r="G2257" s="57" t="n">
        <f aca="false">D2257*E2257</f>
        <v>11.5</v>
      </c>
      <c r="H2257" s="57" t="n">
        <f aca="false">G2257*(1-F2257)</f>
        <v>11.5</v>
      </c>
      <c r="I2257" s="1" t="n">
        <f aca="false">MONTH(A2257)</f>
        <v>12</v>
      </c>
      <c r="J2257" s="57" t="n">
        <f aca="false">D2257*INDEX(Справочник!$E$5:$E$16,MATCH(C2257,Справочник!$A$5:$A$16,0))</f>
        <v>5.1</v>
      </c>
      <c r="K2257" s="57" t="n">
        <f aca="false">D2257*INDEX(Справочник!$F$5:$F$16,MATCH(C2257,Справочник!$A$5:$A$16,0))</f>
        <v>0.9</v>
      </c>
    </row>
    <row r="2258" customFormat="false" ht="15" hidden="false" customHeight="false" outlineLevel="0" collapsed="false">
      <c r="A2258" s="53" t="n">
        <v>46013</v>
      </c>
      <c r="B2258" s="54" t="s">
        <v>1619</v>
      </c>
      <c r="C2258" s="54" t="s">
        <v>91</v>
      </c>
      <c r="D2258" s="54" t="n">
        <v>1</v>
      </c>
      <c r="E2258" s="55" t="n">
        <v>28</v>
      </c>
      <c r="F2258" s="56" t="n">
        <v>0.2</v>
      </c>
      <c r="G2258" s="57" t="n">
        <f aca="false">D2258*E2258</f>
        <v>28</v>
      </c>
      <c r="H2258" s="57" t="n">
        <f aca="false">G2258*(1-F2258)</f>
        <v>22.4</v>
      </c>
      <c r="I2258" s="1" t="n">
        <f aca="false">MONTH(A2258)</f>
        <v>12</v>
      </c>
      <c r="J2258" s="57" t="n">
        <f aca="false">D2258*INDEX(Справочник!$E$5:$E$16,MATCH(C2258,Справочник!$A$5:$A$16,0))</f>
        <v>17.4</v>
      </c>
      <c r="K2258" s="57" t="n">
        <f aca="false">D2258*INDEX(Справочник!$F$5:$F$16,MATCH(C2258,Справочник!$A$5:$A$16,0))</f>
        <v>7.9</v>
      </c>
    </row>
    <row r="2259" customFormat="false" ht="15" hidden="false" customHeight="false" outlineLevel="0" collapsed="false">
      <c r="A2259" s="53" t="n">
        <v>46013</v>
      </c>
      <c r="B2259" s="54" t="s">
        <v>1620</v>
      </c>
      <c r="C2259" s="54" t="s">
        <v>81</v>
      </c>
      <c r="D2259" s="54" t="n">
        <v>2</v>
      </c>
      <c r="E2259" s="55" t="n">
        <v>29.9</v>
      </c>
      <c r="F2259" s="56" t="n">
        <v>0</v>
      </c>
      <c r="G2259" s="57" t="n">
        <f aca="false">D2259*E2259</f>
        <v>59.8</v>
      </c>
      <c r="H2259" s="57" t="n">
        <f aca="false">G2259*(1-F2259)</f>
        <v>59.8</v>
      </c>
      <c r="I2259" s="1" t="n">
        <f aca="false">MONTH(A2259)</f>
        <v>12</v>
      </c>
      <c r="J2259" s="57" t="n">
        <f aca="false">D2259*INDEX(Справочник!$E$5:$E$16,MATCH(C2259,Справочник!$A$5:$A$16,0))</f>
        <v>29.6</v>
      </c>
      <c r="K2259" s="57" t="n">
        <f aca="false">D2259*INDEX(Справочник!$F$5:$F$16,MATCH(C2259,Справочник!$A$5:$A$16,0))</f>
        <v>4.8</v>
      </c>
    </row>
    <row r="2260" customFormat="false" ht="15" hidden="false" customHeight="false" outlineLevel="0" collapsed="false">
      <c r="A2260" s="53" t="n">
        <v>46014</v>
      </c>
      <c r="B2260" s="54" t="s">
        <v>1621</v>
      </c>
      <c r="C2260" s="54" t="s">
        <v>80</v>
      </c>
      <c r="D2260" s="54" t="n">
        <v>1</v>
      </c>
      <c r="E2260" s="55" t="n">
        <v>9.9</v>
      </c>
      <c r="F2260" s="56" t="n">
        <v>0.1</v>
      </c>
      <c r="G2260" s="57" t="n">
        <f aca="false">D2260*E2260</f>
        <v>9.9</v>
      </c>
      <c r="H2260" s="57" t="n">
        <f aca="false">G2260*(1-F2260)</f>
        <v>8.91</v>
      </c>
      <c r="I2260" s="1" t="n">
        <f aca="false">MONTH(A2260)</f>
        <v>12</v>
      </c>
      <c r="J2260" s="57" t="n">
        <f aca="false">D2260*INDEX(Справочник!$E$5:$E$16,MATCH(C2260,Справочник!$A$5:$A$16,0))</f>
        <v>4.2</v>
      </c>
      <c r="K2260" s="57" t="n">
        <f aca="false">D2260*INDEX(Справочник!$F$5:$F$16,MATCH(C2260,Справочник!$A$5:$A$16,0))</f>
        <v>0.9</v>
      </c>
    </row>
    <row r="2261" customFormat="false" ht="15" hidden="false" customHeight="false" outlineLevel="0" collapsed="false">
      <c r="A2261" s="53" t="n">
        <v>46014</v>
      </c>
      <c r="B2261" s="54" t="s">
        <v>1621</v>
      </c>
      <c r="C2261" s="54" t="s">
        <v>88</v>
      </c>
      <c r="D2261" s="54" t="n">
        <v>1</v>
      </c>
      <c r="E2261" s="55" t="n">
        <v>39</v>
      </c>
      <c r="F2261" s="56" t="n">
        <v>0</v>
      </c>
      <c r="G2261" s="57" t="n">
        <f aca="false">D2261*E2261</f>
        <v>39</v>
      </c>
      <c r="H2261" s="57" t="n">
        <f aca="false">G2261*(1-F2261)</f>
        <v>39</v>
      </c>
      <c r="I2261" s="1" t="n">
        <f aca="false">MONTH(A2261)</f>
        <v>12</v>
      </c>
      <c r="J2261" s="57" t="n">
        <f aca="false">D2261*INDEX(Справочник!$E$5:$E$16,MATCH(C2261,Справочник!$A$5:$A$16,0))</f>
        <v>24</v>
      </c>
      <c r="K2261" s="57" t="n">
        <f aca="false">D2261*INDEX(Справочник!$F$5:$F$16,MATCH(C2261,Справочник!$A$5:$A$16,0))</f>
        <v>4.2</v>
      </c>
    </row>
    <row r="2262" customFormat="false" ht="15" hidden="false" customHeight="false" outlineLevel="0" collapsed="false">
      <c r="A2262" s="53" t="n">
        <v>46014</v>
      </c>
      <c r="B2262" s="54" t="s">
        <v>1622</v>
      </c>
      <c r="C2262" s="54" t="s">
        <v>84</v>
      </c>
      <c r="D2262" s="54" t="n">
        <v>3</v>
      </c>
      <c r="E2262" s="55" t="n">
        <v>10.5</v>
      </c>
      <c r="F2262" s="56" t="n">
        <v>0.1</v>
      </c>
      <c r="G2262" s="57" t="n">
        <f aca="false">D2262*E2262</f>
        <v>31.5</v>
      </c>
      <c r="H2262" s="57" t="n">
        <f aca="false">G2262*(1-F2262)</f>
        <v>28.35</v>
      </c>
      <c r="I2262" s="1" t="n">
        <f aca="false">MONTH(A2262)</f>
        <v>12</v>
      </c>
      <c r="J2262" s="57" t="n">
        <f aca="false">D2262*INDEX(Справочник!$E$5:$E$16,MATCH(C2262,Справочник!$A$5:$A$16,0))</f>
        <v>14.1</v>
      </c>
      <c r="K2262" s="57" t="n">
        <f aca="false">D2262*INDEX(Справочник!$F$5:$F$16,MATCH(C2262,Справочник!$A$5:$A$16,0))</f>
        <v>2.7</v>
      </c>
    </row>
    <row r="2263" customFormat="false" ht="15" hidden="false" customHeight="false" outlineLevel="0" collapsed="false">
      <c r="A2263" s="53" t="n">
        <v>46014</v>
      </c>
      <c r="B2263" s="54" t="s">
        <v>1622</v>
      </c>
      <c r="C2263" s="54" t="s">
        <v>91</v>
      </c>
      <c r="D2263" s="54" t="n">
        <v>1</v>
      </c>
      <c r="E2263" s="55" t="n">
        <v>28</v>
      </c>
      <c r="F2263" s="56" t="n">
        <v>0.2</v>
      </c>
      <c r="G2263" s="57" t="n">
        <f aca="false">D2263*E2263</f>
        <v>28</v>
      </c>
      <c r="H2263" s="57" t="n">
        <f aca="false">G2263*(1-F2263)</f>
        <v>22.4</v>
      </c>
      <c r="I2263" s="1" t="n">
        <f aca="false">MONTH(A2263)</f>
        <v>12</v>
      </c>
      <c r="J2263" s="57" t="n">
        <f aca="false">D2263*INDEX(Справочник!$E$5:$E$16,MATCH(C2263,Справочник!$A$5:$A$16,0))</f>
        <v>17.4</v>
      </c>
      <c r="K2263" s="57" t="n">
        <f aca="false">D2263*INDEX(Справочник!$F$5:$F$16,MATCH(C2263,Справочник!$A$5:$A$16,0))</f>
        <v>7.9</v>
      </c>
    </row>
    <row r="2264" customFormat="false" ht="15" hidden="false" customHeight="false" outlineLevel="0" collapsed="false">
      <c r="A2264" s="53" t="n">
        <v>46014</v>
      </c>
      <c r="B2264" s="54" t="s">
        <v>1623</v>
      </c>
      <c r="C2264" s="54" t="s">
        <v>80</v>
      </c>
      <c r="D2264" s="54" t="n">
        <v>3</v>
      </c>
      <c r="E2264" s="55" t="n">
        <v>9.9</v>
      </c>
      <c r="F2264" s="56" t="n">
        <v>0</v>
      </c>
      <c r="G2264" s="57" t="n">
        <f aca="false">D2264*E2264</f>
        <v>29.7</v>
      </c>
      <c r="H2264" s="57" t="n">
        <f aca="false">G2264*(1-F2264)</f>
        <v>29.7</v>
      </c>
      <c r="I2264" s="1" t="n">
        <f aca="false">MONTH(A2264)</f>
        <v>12</v>
      </c>
      <c r="J2264" s="57" t="n">
        <f aca="false">D2264*INDEX(Справочник!$E$5:$E$16,MATCH(C2264,Справочник!$A$5:$A$16,0))</f>
        <v>12.6</v>
      </c>
      <c r="K2264" s="57" t="n">
        <f aca="false">D2264*INDEX(Справочник!$F$5:$F$16,MATCH(C2264,Справочник!$A$5:$A$16,0))</f>
        <v>2.7</v>
      </c>
    </row>
    <row r="2265" customFormat="false" ht="15" hidden="false" customHeight="false" outlineLevel="0" collapsed="false">
      <c r="A2265" s="53" t="n">
        <v>46014</v>
      </c>
      <c r="B2265" s="54" t="s">
        <v>1624</v>
      </c>
      <c r="C2265" s="54" t="s">
        <v>80</v>
      </c>
      <c r="D2265" s="54" t="n">
        <v>2</v>
      </c>
      <c r="E2265" s="55" t="n">
        <v>9.9</v>
      </c>
      <c r="F2265" s="56" t="n">
        <v>0</v>
      </c>
      <c r="G2265" s="57" t="n">
        <f aca="false">D2265*E2265</f>
        <v>19.8</v>
      </c>
      <c r="H2265" s="57" t="n">
        <f aca="false">G2265*(1-F2265)</f>
        <v>19.8</v>
      </c>
      <c r="I2265" s="1" t="n">
        <f aca="false">MONTH(A2265)</f>
        <v>12</v>
      </c>
      <c r="J2265" s="57" t="n">
        <f aca="false">D2265*INDEX(Справочник!$E$5:$E$16,MATCH(C2265,Справочник!$A$5:$A$16,0))</f>
        <v>8.4</v>
      </c>
      <c r="K2265" s="57" t="n">
        <f aca="false">D2265*INDEX(Справочник!$F$5:$F$16,MATCH(C2265,Справочник!$A$5:$A$16,0))</f>
        <v>1.8</v>
      </c>
    </row>
    <row r="2266" customFormat="false" ht="15" hidden="false" customHeight="false" outlineLevel="0" collapsed="false">
      <c r="A2266" s="53" t="n">
        <v>46014</v>
      </c>
      <c r="B2266" s="54" t="s">
        <v>1624</v>
      </c>
      <c r="C2266" s="54" t="s">
        <v>84</v>
      </c>
      <c r="D2266" s="54" t="n">
        <v>1</v>
      </c>
      <c r="E2266" s="55" t="n">
        <v>10.5</v>
      </c>
      <c r="F2266" s="56" t="n">
        <v>0</v>
      </c>
      <c r="G2266" s="57" t="n">
        <f aca="false">D2266*E2266</f>
        <v>10.5</v>
      </c>
      <c r="H2266" s="57" t="n">
        <f aca="false">G2266*(1-F2266)</f>
        <v>10.5</v>
      </c>
      <c r="I2266" s="1" t="n">
        <f aca="false">MONTH(A2266)</f>
        <v>12</v>
      </c>
      <c r="J2266" s="57" t="n">
        <f aca="false">D2266*INDEX(Справочник!$E$5:$E$16,MATCH(C2266,Справочник!$A$5:$A$16,0))</f>
        <v>4.7</v>
      </c>
      <c r="K2266" s="57" t="n">
        <f aca="false">D2266*INDEX(Справочник!$F$5:$F$16,MATCH(C2266,Справочник!$A$5:$A$16,0))</f>
        <v>0.9</v>
      </c>
    </row>
    <row r="2267" customFormat="false" ht="15" hidden="false" customHeight="false" outlineLevel="0" collapsed="false">
      <c r="A2267" s="53" t="n">
        <v>46014</v>
      </c>
      <c r="B2267" s="54" t="s">
        <v>1625</v>
      </c>
      <c r="C2267" s="54" t="s">
        <v>80</v>
      </c>
      <c r="D2267" s="54" t="n">
        <v>2</v>
      </c>
      <c r="E2267" s="55" t="n">
        <v>9.9</v>
      </c>
      <c r="F2267" s="56" t="n">
        <v>0.1</v>
      </c>
      <c r="G2267" s="57" t="n">
        <f aca="false">D2267*E2267</f>
        <v>19.8</v>
      </c>
      <c r="H2267" s="57" t="n">
        <f aca="false">G2267*(1-F2267)</f>
        <v>17.82</v>
      </c>
      <c r="I2267" s="1" t="n">
        <f aca="false">MONTH(A2267)</f>
        <v>12</v>
      </c>
      <c r="J2267" s="57" t="n">
        <f aca="false">D2267*INDEX(Справочник!$E$5:$E$16,MATCH(C2267,Справочник!$A$5:$A$16,0))</f>
        <v>8.4</v>
      </c>
      <c r="K2267" s="57" t="n">
        <f aca="false">D2267*INDEX(Справочник!$F$5:$F$16,MATCH(C2267,Справочник!$A$5:$A$16,0))</f>
        <v>1.8</v>
      </c>
    </row>
    <row r="2268" customFormat="false" ht="15" hidden="false" customHeight="false" outlineLevel="0" collapsed="false">
      <c r="A2268" s="53" t="n">
        <v>46014</v>
      </c>
      <c r="B2268" s="54" t="s">
        <v>1626</v>
      </c>
      <c r="C2268" s="54" t="s">
        <v>90</v>
      </c>
      <c r="D2268" s="54" t="n">
        <v>1</v>
      </c>
      <c r="E2268" s="55" t="n">
        <v>4.5</v>
      </c>
      <c r="F2268" s="56" t="n">
        <v>0</v>
      </c>
      <c r="G2268" s="57" t="n">
        <f aca="false">D2268*E2268</f>
        <v>4.5</v>
      </c>
      <c r="H2268" s="57" t="n">
        <f aca="false">G2268*(1-F2268)</f>
        <v>4.5</v>
      </c>
      <c r="I2268" s="1" t="n">
        <f aca="false">MONTH(A2268)</f>
        <v>12</v>
      </c>
      <c r="J2268" s="57" t="n">
        <f aca="false">D2268*INDEX(Справочник!$E$5:$E$16,MATCH(C2268,Справочник!$A$5:$A$16,0))</f>
        <v>1.6</v>
      </c>
      <c r="K2268" s="57" t="n">
        <f aca="false">D2268*INDEX(Справочник!$F$5:$F$16,MATCH(C2268,Справочник!$A$5:$A$16,0))</f>
        <v>2.9</v>
      </c>
    </row>
    <row r="2269" customFormat="false" ht="15" hidden="false" customHeight="false" outlineLevel="0" collapsed="false">
      <c r="A2269" s="53" t="n">
        <v>46014</v>
      </c>
      <c r="B2269" s="54" t="s">
        <v>1627</v>
      </c>
      <c r="C2269" s="54" t="s">
        <v>81</v>
      </c>
      <c r="D2269" s="54" t="n">
        <v>1</v>
      </c>
      <c r="E2269" s="55" t="n">
        <v>29.9</v>
      </c>
      <c r="F2269" s="56" t="n">
        <v>0.1</v>
      </c>
      <c r="G2269" s="57" t="n">
        <f aca="false">D2269*E2269</f>
        <v>29.9</v>
      </c>
      <c r="H2269" s="57" t="n">
        <f aca="false">G2269*(1-F2269)</f>
        <v>26.91</v>
      </c>
      <c r="I2269" s="1" t="n">
        <f aca="false">MONTH(A2269)</f>
        <v>12</v>
      </c>
      <c r="J2269" s="57" t="n">
        <f aca="false">D2269*INDEX(Справочник!$E$5:$E$16,MATCH(C2269,Справочник!$A$5:$A$16,0))</f>
        <v>14.8</v>
      </c>
      <c r="K2269" s="57" t="n">
        <f aca="false">D2269*INDEX(Справочник!$F$5:$F$16,MATCH(C2269,Справочник!$A$5:$A$16,0))</f>
        <v>2.4</v>
      </c>
    </row>
    <row r="2270" customFormat="false" ht="15" hidden="false" customHeight="false" outlineLevel="0" collapsed="false">
      <c r="A2270" s="53" t="n">
        <v>46014</v>
      </c>
      <c r="B2270" s="54" t="s">
        <v>1628</v>
      </c>
      <c r="C2270" s="54" t="s">
        <v>89</v>
      </c>
      <c r="D2270" s="54" t="n">
        <v>1</v>
      </c>
      <c r="E2270" s="55" t="n">
        <v>24</v>
      </c>
      <c r="F2270" s="56" t="n">
        <v>0</v>
      </c>
      <c r="G2270" s="57" t="n">
        <f aca="false">D2270*E2270</f>
        <v>24</v>
      </c>
      <c r="H2270" s="57" t="n">
        <f aca="false">G2270*(1-F2270)</f>
        <v>24</v>
      </c>
      <c r="I2270" s="1" t="n">
        <f aca="false">MONTH(A2270)</f>
        <v>12</v>
      </c>
      <c r="J2270" s="57" t="n">
        <f aca="false">D2270*INDEX(Справочник!$E$5:$E$16,MATCH(C2270,Справочник!$A$5:$A$16,0))</f>
        <v>13.5</v>
      </c>
      <c r="K2270" s="57" t="n">
        <f aca="false">D2270*INDEX(Справочник!$F$5:$F$16,MATCH(C2270,Справочник!$A$5:$A$16,0))</f>
        <v>3.8</v>
      </c>
    </row>
    <row r="2271" customFormat="false" ht="15" hidden="false" customHeight="false" outlineLevel="0" collapsed="false">
      <c r="A2271" s="53" t="n">
        <v>46014</v>
      </c>
      <c r="B2271" s="54" t="s">
        <v>1628</v>
      </c>
      <c r="C2271" s="54" t="s">
        <v>91</v>
      </c>
      <c r="D2271" s="54" t="n">
        <v>1</v>
      </c>
      <c r="E2271" s="55" t="n">
        <v>28</v>
      </c>
      <c r="F2271" s="56" t="n">
        <v>0.2</v>
      </c>
      <c r="G2271" s="57" t="n">
        <f aca="false">D2271*E2271</f>
        <v>28</v>
      </c>
      <c r="H2271" s="57" t="n">
        <f aca="false">G2271*(1-F2271)</f>
        <v>22.4</v>
      </c>
      <c r="I2271" s="1" t="n">
        <f aca="false">MONTH(A2271)</f>
        <v>12</v>
      </c>
      <c r="J2271" s="57" t="n">
        <f aca="false">D2271*INDEX(Справочник!$E$5:$E$16,MATCH(C2271,Справочник!$A$5:$A$16,0))</f>
        <v>17.4</v>
      </c>
      <c r="K2271" s="57" t="n">
        <f aca="false">D2271*INDEX(Справочник!$F$5:$F$16,MATCH(C2271,Справочник!$A$5:$A$16,0))</f>
        <v>7.9</v>
      </c>
    </row>
    <row r="2272" customFormat="false" ht="15" hidden="false" customHeight="false" outlineLevel="0" collapsed="false">
      <c r="A2272" s="53" t="n">
        <v>46015</v>
      </c>
      <c r="B2272" s="54" t="s">
        <v>1629</v>
      </c>
      <c r="C2272" s="54" t="s">
        <v>91</v>
      </c>
      <c r="D2272" s="54" t="n">
        <v>1</v>
      </c>
      <c r="E2272" s="55" t="n">
        <v>28</v>
      </c>
      <c r="F2272" s="56" t="n">
        <v>0.2</v>
      </c>
      <c r="G2272" s="57" t="n">
        <f aca="false">D2272*E2272</f>
        <v>28</v>
      </c>
      <c r="H2272" s="57" t="n">
        <f aca="false">G2272*(1-F2272)</f>
        <v>22.4</v>
      </c>
      <c r="I2272" s="1" t="n">
        <f aca="false">MONTH(A2272)</f>
        <v>12</v>
      </c>
      <c r="J2272" s="57" t="n">
        <f aca="false">D2272*INDEX(Справочник!$E$5:$E$16,MATCH(C2272,Справочник!$A$5:$A$16,0))</f>
        <v>17.4</v>
      </c>
      <c r="K2272" s="57" t="n">
        <f aca="false">D2272*INDEX(Справочник!$F$5:$F$16,MATCH(C2272,Справочник!$A$5:$A$16,0))</f>
        <v>7.9</v>
      </c>
    </row>
    <row r="2273" customFormat="false" ht="15" hidden="false" customHeight="false" outlineLevel="0" collapsed="false">
      <c r="A2273" s="53" t="n">
        <v>46015</v>
      </c>
      <c r="B2273" s="54" t="s">
        <v>1629</v>
      </c>
      <c r="C2273" s="54" t="s">
        <v>87</v>
      </c>
      <c r="D2273" s="54" t="n">
        <v>1</v>
      </c>
      <c r="E2273" s="55" t="n">
        <v>5.9</v>
      </c>
      <c r="F2273" s="56" t="n">
        <v>0</v>
      </c>
      <c r="G2273" s="57" t="n">
        <f aca="false">D2273*E2273</f>
        <v>5.9</v>
      </c>
      <c r="H2273" s="57" t="n">
        <f aca="false">G2273*(1-F2273)</f>
        <v>5.9</v>
      </c>
      <c r="I2273" s="1" t="n">
        <f aca="false">MONTH(A2273)</f>
        <v>12</v>
      </c>
      <c r="J2273" s="57" t="n">
        <f aca="false">D2273*INDEX(Справочник!$E$5:$E$16,MATCH(C2273,Справочник!$A$5:$A$16,0))</f>
        <v>1.9</v>
      </c>
      <c r="K2273" s="57" t="n">
        <f aca="false">D2273*INDEX(Справочник!$F$5:$F$16,MATCH(C2273,Справочник!$A$5:$A$16,0))</f>
        <v>0.7</v>
      </c>
    </row>
    <row r="2274" customFormat="false" ht="15" hidden="false" customHeight="false" outlineLevel="0" collapsed="false">
      <c r="A2274" s="53" t="n">
        <v>46015</v>
      </c>
      <c r="B2274" s="54" t="s">
        <v>1630</v>
      </c>
      <c r="C2274" s="54" t="s">
        <v>81</v>
      </c>
      <c r="D2274" s="54" t="n">
        <v>2</v>
      </c>
      <c r="E2274" s="55" t="n">
        <v>29.9</v>
      </c>
      <c r="F2274" s="56" t="n">
        <v>0.1</v>
      </c>
      <c r="G2274" s="57" t="n">
        <f aca="false">D2274*E2274</f>
        <v>59.8</v>
      </c>
      <c r="H2274" s="57" t="n">
        <f aca="false">G2274*(1-F2274)</f>
        <v>53.82</v>
      </c>
      <c r="I2274" s="1" t="n">
        <f aca="false">MONTH(A2274)</f>
        <v>12</v>
      </c>
      <c r="J2274" s="57" t="n">
        <f aca="false">D2274*INDEX(Справочник!$E$5:$E$16,MATCH(C2274,Справочник!$A$5:$A$16,0))</f>
        <v>29.6</v>
      </c>
      <c r="K2274" s="57" t="n">
        <f aca="false">D2274*INDEX(Справочник!$F$5:$F$16,MATCH(C2274,Справочник!$A$5:$A$16,0))</f>
        <v>4.8</v>
      </c>
    </row>
    <row r="2275" customFormat="false" ht="15" hidden="false" customHeight="false" outlineLevel="0" collapsed="false">
      <c r="A2275" s="53" t="n">
        <v>46015</v>
      </c>
      <c r="B2275" s="54" t="s">
        <v>1631</v>
      </c>
      <c r="C2275" s="54" t="s">
        <v>83</v>
      </c>
      <c r="D2275" s="54" t="n">
        <v>1</v>
      </c>
      <c r="E2275" s="55" t="n">
        <v>11.5</v>
      </c>
      <c r="F2275" s="56" t="n">
        <v>0</v>
      </c>
      <c r="G2275" s="57" t="n">
        <f aca="false">D2275*E2275</f>
        <v>11.5</v>
      </c>
      <c r="H2275" s="57" t="n">
        <f aca="false">G2275*(1-F2275)</f>
        <v>11.5</v>
      </c>
      <c r="I2275" s="1" t="n">
        <f aca="false">MONTH(A2275)</f>
        <v>12</v>
      </c>
      <c r="J2275" s="57" t="n">
        <f aca="false">D2275*INDEX(Справочник!$E$5:$E$16,MATCH(C2275,Справочник!$A$5:$A$16,0))</f>
        <v>5.1</v>
      </c>
      <c r="K2275" s="57" t="n">
        <f aca="false">D2275*INDEX(Справочник!$F$5:$F$16,MATCH(C2275,Справочник!$A$5:$A$16,0))</f>
        <v>0.9</v>
      </c>
    </row>
    <row r="2276" customFormat="false" ht="15" hidden="false" customHeight="false" outlineLevel="0" collapsed="false">
      <c r="A2276" s="53" t="n">
        <v>46015</v>
      </c>
      <c r="B2276" s="54" t="s">
        <v>1631</v>
      </c>
      <c r="C2276" s="54" t="s">
        <v>82</v>
      </c>
      <c r="D2276" s="54" t="n">
        <v>1</v>
      </c>
      <c r="E2276" s="55" t="n">
        <v>32</v>
      </c>
      <c r="F2276" s="56" t="n">
        <v>0.1</v>
      </c>
      <c r="G2276" s="57" t="n">
        <f aca="false">D2276*E2276</f>
        <v>32</v>
      </c>
      <c r="H2276" s="57" t="n">
        <f aca="false">G2276*(1-F2276)</f>
        <v>28.8</v>
      </c>
      <c r="I2276" s="1" t="n">
        <f aca="false">MONTH(A2276)</f>
        <v>12</v>
      </c>
      <c r="J2276" s="57" t="n">
        <f aca="false">D2276*INDEX(Справочник!$E$5:$E$16,MATCH(C2276,Справочник!$A$5:$A$16,0))</f>
        <v>16.5</v>
      </c>
      <c r="K2276" s="57" t="n">
        <f aca="false">D2276*INDEX(Справочник!$F$5:$F$16,MATCH(C2276,Справочник!$A$5:$A$16,0))</f>
        <v>2.4</v>
      </c>
    </row>
    <row r="2277" customFormat="false" ht="15" hidden="false" customHeight="false" outlineLevel="0" collapsed="false">
      <c r="A2277" s="53" t="n">
        <v>46016</v>
      </c>
      <c r="B2277" s="54" t="s">
        <v>1632</v>
      </c>
      <c r="C2277" s="54" t="s">
        <v>81</v>
      </c>
      <c r="D2277" s="54" t="n">
        <v>1</v>
      </c>
      <c r="E2277" s="55" t="n">
        <v>29.9</v>
      </c>
      <c r="F2277" s="56" t="n">
        <v>0.1</v>
      </c>
      <c r="G2277" s="57" t="n">
        <f aca="false">D2277*E2277</f>
        <v>29.9</v>
      </c>
      <c r="H2277" s="57" t="n">
        <f aca="false">G2277*(1-F2277)</f>
        <v>26.91</v>
      </c>
      <c r="I2277" s="1" t="n">
        <f aca="false">MONTH(A2277)</f>
        <v>12</v>
      </c>
      <c r="J2277" s="57" t="n">
        <f aca="false">D2277*INDEX(Справочник!$E$5:$E$16,MATCH(C2277,Справочник!$A$5:$A$16,0))</f>
        <v>14.8</v>
      </c>
      <c r="K2277" s="57" t="n">
        <f aca="false">D2277*INDEX(Справочник!$F$5:$F$16,MATCH(C2277,Справочник!$A$5:$A$16,0))</f>
        <v>2.4</v>
      </c>
    </row>
    <row r="2278" customFormat="false" ht="15" hidden="false" customHeight="false" outlineLevel="0" collapsed="false">
      <c r="A2278" s="53" t="n">
        <v>46016</v>
      </c>
      <c r="B2278" s="54" t="s">
        <v>1633</v>
      </c>
      <c r="C2278" s="54" t="s">
        <v>81</v>
      </c>
      <c r="D2278" s="54" t="n">
        <v>1</v>
      </c>
      <c r="E2278" s="55" t="n">
        <v>29.9</v>
      </c>
      <c r="F2278" s="56" t="n">
        <v>0</v>
      </c>
      <c r="G2278" s="57" t="n">
        <f aca="false">D2278*E2278</f>
        <v>29.9</v>
      </c>
      <c r="H2278" s="57" t="n">
        <f aca="false">G2278*(1-F2278)</f>
        <v>29.9</v>
      </c>
      <c r="I2278" s="1" t="n">
        <f aca="false">MONTH(A2278)</f>
        <v>12</v>
      </c>
      <c r="J2278" s="57" t="n">
        <f aca="false">D2278*INDEX(Справочник!$E$5:$E$16,MATCH(C2278,Справочник!$A$5:$A$16,0))</f>
        <v>14.8</v>
      </c>
      <c r="K2278" s="57" t="n">
        <f aca="false">D2278*INDEX(Справочник!$F$5:$F$16,MATCH(C2278,Справочник!$A$5:$A$16,0))</f>
        <v>2.4</v>
      </c>
    </row>
    <row r="2279" customFormat="false" ht="15" hidden="false" customHeight="false" outlineLevel="0" collapsed="false">
      <c r="A2279" s="53" t="n">
        <v>46016</v>
      </c>
      <c r="B2279" s="54" t="s">
        <v>1633</v>
      </c>
      <c r="C2279" s="54" t="s">
        <v>83</v>
      </c>
      <c r="D2279" s="54" t="n">
        <v>1</v>
      </c>
      <c r="E2279" s="55" t="n">
        <v>11.5</v>
      </c>
      <c r="F2279" s="56" t="n">
        <v>0.1</v>
      </c>
      <c r="G2279" s="57" t="n">
        <f aca="false">D2279*E2279</f>
        <v>11.5</v>
      </c>
      <c r="H2279" s="57" t="n">
        <f aca="false">G2279*(1-F2279)</f>
        <v>10.35</v>
      </c>
      <c r="I2279" s="1" t="n">
        <f aca="false">MONTH(A2279)</f>
        <v>12</v>
      </c>
      <c r="J2279" s="57" t="n">
        <f aca="false">D2279*INDEX(Справочник!$E$5:$E$16,MATCH(C2279,Справочник!$A$5:$A$16,0))</f>
        <v>5.1</v>
      </c>
      <c r="K2279" s="57" t="n">
        <f aca="false">D2279*INDEX(Справочник!$F$5:$F$16,MATCH(C2279,Справочник!$A$5:$A$16,0))</f>
        <v>0.9</v>
      </c>
    </row>
    <row r="2280" customFormat="false" ht="15" hidden="false" customHeight="false" outlineLevel="0" collapsed="false">
      <c r="A2280" s="53" t="n">
        <v>46016</v>
      </c>
      <c r="B2280" s="54" t="s">
        <v>1634</v>
      </c>
      <c r="C2280" s="54" t="s">
        <v>80</v>
      </c>
      <c r="D2280" s="54" t="n">
        <v>1</v>
      </c>
      <c r="E2280" s="55" t="n">
        <v>9.9</v>
      </c>
      <c r="F2280" s="56" t="n">
        <v>0.1</v>
      </c>
      <c r="G2280" s="57" t="n">
        <f aca="false">D2280*E2280</f>
        <v>9.9</v>
      </c>
      <c r="H2280" s="57" t="n">
        <f aca="false">G2280*(1-F2280)</f>
        <v>8.91</v>
      </c>
      <c r="I2280" s="1" t="n">
        <f aca="false">MONTH(A2280)</f>
        <v>12</v>
      </c>
      <c r="J2280" s="57" t="n">
        <f aca="false">D2280*INDEX(Справочник!$E$5:$E$16,MATCH(C2280,Справочник!$A$5:$A$16,0))</f>
        <v>4.2</v>
      </c>
      <c r="K2280" s="57" t="n">
        <f aca="false">D2280*INDEX(Справочник!$F$5:$F$16,MATCH(C2280,Справочник!$A$5:$A$16,0))</f>
        <v>0.9</v>
      </c>
    </row>
    <row r="2281" customFormat="false" ht="15" hidden="false" customHeight="false" outlineLevel="0" collapsed="false">
      <c r="A2281" s="53" t="n">
        <v>46016</v>
      </c>
      <c r="B2281" s="54" t="s">
        <v>1635</v>
      </c>
      <c r="C2281" s="54" t="s">
        <v>84</v>
      </c>
      <c r="D2281" s="54" t="n">
        <v>1</v>
      </c>
      <c r="E2281" s="55" t="n">
        <v>10.5</v>
      </c>
      <c r="F2281" s="56" t="n">
        <v>0.1</v>
      </c>
      <c r="G2281" s="57" t="n">
        <f aca="false">D2281*E2281</f>
        <v>10.5</v>
      </c>
      <c r="H2281" s="57" t="n">
        <f aca="false">G2281*(1-F2281)</f>
        <v>9.45</v>
      </c>
      <c r="I2281" s="1" t="n">
        <f aca="false">MONTH(A2281)</f>
        <v>12</v>
      </c>
      <c r="J2281" s="57" t="n">
        <f aca="false">D2281*INDEX(Справочник!$E$5:$E$16,MATCH(C2281,Справочник!$A$5:$A$16,0))</f>
        <v>4.7</v>
      </c>
      <c r="K2281" s="57" t="n">
        <f aca="false">D2281*INDEX(Справочник!$F$5:$F$16,MATCH(C2281,Справочник!$A$5:$A$16,0))</f>
        <v>0.9</v>
      </c>
    </row>
    <row r="2282" customFormat="false" ht="15" hidden="false" customHeight="false" outlineLevel="0" collapsed="false">
      <c r="A2282" s="53" t="n">
        <v>46016</v>
      </c>
      <c r="B2282" s="54" t="s">
        <v>1635</v>
      </c>
      <c r="C2282" s="54" t="s">
        <v>87</v>
      </c>
      <c r="D2282" s="54" t="n">
        <v>1</v>
      </c>
      <c r="E2282" s="55" t="n">
        <v>5.9</v>
      </c>
      <c r="F2282" s="56" t="n">
        <v>0</v>
      </c>
      <c r="G2282" s="57" t="n">
        <f aca="false">D2282*E2282</f>
        <v>5.9</v>
      </c>
      <c r="H2282" s="57" t="n">
        <f aca="false">G2282*(1-F2282)</f>
        <v>5.9</v>
      </c>
      <c r="I2282" s="1" t="n">
        <f aca="false">MONTH(A2282)</f>
        <v>12</v>
      </c>
      <c r="J2282" s="57" t="n">
        <f aca="false">D2282*INDEX(Справочник!$E$5:$E$16,MATCH(C2282,Справочник!$A$5:$A$16,0))</f>
        <v>1.9</v>
      </c>
      <c r="K2282" s="57" t="n">
        <f aca="false">D2282*INDEX(Справочник!$F$5:$F$16,MATCH(C2282,Справочник!$A$5:$A$16,0))</f>
        <v>0.7</v>
      </c>
    </row>
    <row r="2283" customFormat="false" ht="15" hidden="false" customHeight="false" outlineLevel="0" collapsed="false">
      <c r="A2283" s="53" t="n">
        <v>46016</v>
      </c>
      <c r="B2283" s="54" t="s">
        <v>1636</v>
      </c>
      <c r="C2283" s="54" t="s">
        <v>80</v>
      </c>
      <c r="D2283" s="54" t="n">
        <v>1</v>
      </c>
      <c r="E2283" s="55" t="n">
        <v>9.9</v>
      </c>
      <c r="F2283" s="56" t="n">
        <v>0</v>
      </c>
      <c r="G2283" s="57" t="n">
        <f aca="false">D2283*E2283</f>
        <v>9.9</v>
      </c>
      <c r="H2283" s="57" t="n">
        <f aca="false">G2283*(1-F2283)</f>
        <v>9.9</v>
      </c>
      <c r="I2283" s="1" t="n">
        <f aca="false">MONTH(A2283)</f>
        <v>12</v>
      </c>
      <c r="J2283" s="57" t="n">
        <f aca="false">D2283*INDEX(Справочник!$E$5:$E$16,MATCH(C2283,Справочник!$A$5:$A$16,0))</f>
        <v>4.2</v>
      </c>
      <c r="K2283" s="57" t="n">
        <f aca="false">D2283*INDEX(Справочник!$F$5:$F$16,MATCH(C2283,Справочник!$A$5:$A$16,0))</f>
        <v>0.9</v>
      </c>
    </row>
    <row r="2284" customFormat="false" ht="15" hidden="false" customHeight="false" outlineLevel="0" collapsed="false">
      <c r="A2284" s="53" t="n">
        <v>46016</v>
      </c>
      <c r="B2284" s="54" t="s">
        <v>1637</v>
      </c>
      <c r="C2284" s="54" t="s">
        <v>91</v>
      </c>
      <c r="D2284" s="54" t="n">
        <v>1</v>
      </c>
      <c r="E2284" s="55" t="n">
        <v>28</v>
      </c>
      <c r="F2284" s="56" t="n">
        <v>0.2</v>
      </c>
      <c r="G2284" s="57" t="n">
        <f aca="false">D2284*E2284</f>
        <v>28</v>
      </c>
      <c r="H2284" s="57" t="n">
        <f aca="false">G2284*(1-F2284)</f>
        <v>22.4</v>
      </c>
      <c r="I2284" s="1" t="n">
        <f aca="false">MONTH(A2284)</f>
        <v>12</v>
      </c>
      <c r="J2284" s="57" t="n">
        <f aca="false">D2284*INDEX(Справочник!$E$5:$E$16,MATCH(C2284,Справочник!$A$5:$A$16,0))</f>
        <v>17.4</v>
      </c>
      <c r="K2284" s="57" t="n">
        <f aca="false">D2284*INDEX(Справочник!$F$5:$F$16,MATCH(C2284,Справочник!$A$5:$A$16,0))</f>
        <v>7.9</v>
      </c>
    </row>
    <row r="2285" customFormat="false" ht="15" hidden="false" customHeight="false" outlineLevel="0" collapsed="false">
      <c r="A2285" s="53" t="n">
        <v>46016</v>
      </c>
      <c r="B2285" s="54" t="s">
        <v>1637</v>
      </c>
      <c r="C2285" s="54" t="s">
        <v>84</v>
      </c>
      <c r="D2285" s="54" t="n">
        <v>1</v>
      </c>
      <c r="E2285" s="55" t="n">
        <v>10.5</v>
      </c>
      <c r="F2285" s="56" t="n">
        <v>0.1</v>
      </c>
      <c r="G2285" s="57" t="n">
        <f aca="false">D2285*E2285</f>
        <v>10.5</v>
      </c>
      <c r="H2285" s="57" t="n">
        <f aca="false">G2285*(1-F2285)</f>
        <v>9.45</v>
      </c>
      <c r="I2285" s="1" t="n">
        <f aca="false">MONTH(A2285)</f>
        <v>12</v>
      </c>
      <c r="J2285" s="57" t="n">
        <f aca="false">D2285*INDEX(Справочник!$E$5:$E$16,MATCH(C2285,Справочник!$A$5:$A$16,0))</f>
        <v>4.7</v>
      </c>
      <c r="K2285" s="57" t="n">
        <f aca="false">D2285*INDEX(Справочник!$F$5:$F$16,MATCH(C2285,Справочник!$A$5:$A$16,0))</f>
        <v>0.9</v>
      </c>
    </row>
    <row r="2286" customFormat="false" ht="15" hidden="false" customHeight="false" outlineLevel="0" collapsed="false">
      <c r="A2286" s="53" t="n">
        <v>46016</v>
      </c>
      <c r="B2286" s="54" t="s">
        <v>1638</v>
      </c>
      <c r="C2286" s="54" t="s">
        <v>83</v>
      </c>
      <c r="D2286" s="54" t="n">
        <v>3</v>
      </c>
      <c r="E2286" s="55" t="n">
        <v>11.5</v>
      </c>
      <c r="F2286" s="56" t="n">
        <v>0</v>
      </c>
      <c r="G2286" s="57" t="n">
        <f aca="false">D2286*E2286</f>
        <v>34.5</v>
      </c>
      <c r="H2286" s="57" t="n">
        <f aca="false">G2286*(1-F2286)</f>
        <v>34.5</v>
      </c>
      <c r="I2286" s="1" t="n">
        <f aca="false">MONTH(A2286)</f>
        <v>12</v>
      </c>
      <c r="J2286" s="57" t="n">
        <f aca="false">D2286*INDEX(Справочник!$E$5:$E$16,MATCH(C2286,Справочник!$A$5:$A$16,0))</f>
        <v>15.3</v>
      </c>
      <c r="K2286" s="57" t="n">
        <f aca="false">D2286*INDEX(Справочник!$F$5:$F$16,MATCH(C2286,Справочник!$A$5:$A$16,0))</f>
        <v>2.7</v>
      </c>
    </row>
    <row r="2287" customFormat="false" ht="15" hidden="false" customHeight="false" outlineLevel="0" collapsed="false">
      <c r="A2287" s="53" t="n">
        <v>46017</v>
      </c>
      <c r="B2287" s="54" t="s">
        <v>1639</v>
      </c>
      <c r="C2287" s="54" t="s">
        <v>89</v>
      </c>
      <c r="D2287" s="54" t="n">
        <v>1</v>
      </c>
      <c r="E2287" s="55" t="n">
        <v>24</v>
      </c>
      <c r="F2287" s="56" t="n">
        <v>0</v>
      </c>
      <c r="G2287" s="57" t="n">
        <f aca="false">D2287*E2287</f>
        <v>24</v>
      </c>
      <c r="H2287" s="57" t="n">
        <f aca="false">G2287*(1-F2287)</f>
        <v>24</v>
      </c>
      <c r="I2287" s="1" t="n">
        <f aca="false">MONTH(A2287)</f>
        <v>12</v>
      </c>
      <c r="J2287" s="57" t="n">
        <f aca="false">D2287*INDEX(Справочник!$E$5:$E$16,MATCH(C2287,Справочник!$A$5:$A$16,0))</f>
        <v>13.5</v>
      </c>
      <c r="K2287" s="57" t="n">
        <f aca="false">D2287*INDEX(Справочник!$F$5:$F$16,MATCH(C2287,Справочник!$A$5:$A$16,0))</f>
        <v>3.8</v>
      </c>
    </row>
    <row r="2288" customFormat="false" ht="15" hidden="false" customHeight="false" outlineLevel="0" collapsed="false">
      <c r="A2288" s="53" t="n">
        <v>46017</v>
      </c>
      <c r="B2288" s="54" t="s">
        <v>1639</v>
      </c>
      <c r="C2288" s="54" t="s">
        <v>88</v>
      </c>
      <c r="D2288" s="54" t="n">
        <v>1</v>
      </c>
      <c r="E2288" s="55" t="n">
        <v>39</v>
      </c>
      <c r="F2288" s="56" t="n">
        <v>0.1</v>
      </c>
      <c r="G2288" s="57" t="n">
        <f aca="false">D2288*E2288</f>
        <v>39</v>
      </c>
      <c r="H2288" s="57" t="n">
        <f aca="false">G2288*(1-F2288)</f>
        <v>35.1</v>
      </c>
      <c r="I2288" s="1" t="n">
        <f aca="false">MONTH(A2288)</f>
        <v>12</v>
      </c>
      <c r="J2288" s="57" t="n">
        <f aca="false">D2288*INDEX(Справочник!$E$5:$E$16,MATCH(C2288,Справочник!$A$5:$A$16,0))</f>
        <v>24</v>
      </c>
      <c r="K2288" s="57" t="n">
        <f aca="false">D2288*INDEX(Справочник!$F$5:$F$16,MATCH(C2288,Справочник!$A$5:$A$16,0))</f>
        <v>4.2</v>
      </c>
    </row>
    <row r="2289" customFormat="false" ht="15" hidden="false" customHeight="false" outlineLevel="0" collapsed="false">
      <c r="A2289" s="53" t="n">
        <v>46017</v>
      </c>
      <c r="B2289" s="54" t="s">
        <v>1639</v>
      </c>
      <c r="C2289" s="54" t="s">
        <v>85</v>
      </c>
      <c r="D2289" s="54" t="n">
        <v>2</v>
      </c>
      <c r="E2289" s="55" t="n">
        <v>6.9</v>
      </c>
      <c r="F2289" s="56" t="n">
        <v>0</v>
      </c>
      <c r="G2289" s="57" t="n">
        <f aca="false">D2289*E2289</f>
        <v>13.8</v>
      </c>
      <c r="H2289" s="57" t="n">
        <f aca="false">G2289*(1-F2289)</f>
        <v>13.8</v>
      </c>
      <c r="I2289" s="1" t="n">
        <f aca="false">MONTH(A2289)</f>
        <v>12</v>
      </c>
      <c r="J2289" s="57" t="n">
        <f aca="false">D2289*INDEX(Справочник!$E$5:$E$16,MATCH(C2289,Справочник!$A$5:$A$16,0))</f>
        <v>4.6</v>
      </c>
      <c r="K2289" s="57" t="n">
        <f aca="false">D2289*INDEX(Справочник!$F$5:$F$16,MATCH(C2289,Справочник!$A$5:$A$16,0))</f>
        <v>1.4</v>
      </c>
    </row>
    <row r="2290" customFormat="false" ht="15" hidden="false" customHeight="false" outlineLevel="0" collapsed="false">
      <c r="A2290" s="53" t="n">
        <v>46017</v>
      </c>
      <c r="B2290" s="54" t="s">
        <v>1640</v>
      </c>
      <c r="C2290" s="54" t="s">
        <v>85</v>
      </c>
      <c r="D2290" s="54" t="n">
        <v>1</v>
      </c>
      <c r="E2290" s="55" t="n">
        <v>6.9</v>
      </c>
      <c r="F2290" s="56" t="n">
        <v>0</v>
      </c>
      <c r="G2290" s="57" t="n">
        <f aca="false">D2290*E2290</f>
        <v>6.9</v>
      </c>
      <c r="H2290" s="57" t="n">
        <f aca="false">G2290*(1-F2290)</f>
        <v>6.9</v>
      </c>
      <c r="I2290" s="1" t="n">
        <f aca="false">MONTH(A2290)</f>
        <v>12</v>
      </c>
      <c r="J2290" s="57" t="n">
        <f aca="false">D2290*INDEX(Справочник!$E$5:$E$16,MATCH(C2290,Справочник!$A$5:$A$16,0))</f>
        <v>2.3</v>
      </c>
      <c r="K2290" s="57" t="n">
        <f aca="false">D2290*INDEX(Справочник!$F$5:$F$16,MATCH(C2290,Справочник!$A$5:$A$16,0))</f>
        <v>0.7</v>
      </c>
    </row>
    <row r="2291" customFormat="false" ht="15" hidden="false" customHeight="false" outlineLevel="0" collapsed="false">
      <c r="A2291" s="53" t="n">
        <v>46017</v>
      </c>
      <c r="B2291" s="54" t="s">
        <v>1641</v>
      </c>
      <c r="C2291" s="54" t="s">
        <v>81</v>
      </c>
      <c r="D2291" s="54" t="n">
        <v>2</v>
      </c>
      <c r="E2291" s="55" t="n">
        <v>29.9</v>
      </c>
      <c r="F2291" s="56" t="n">
        <v>0</v>
      </c>
      <c r="G2291" s="57" t="n">
        <f aca="false">D2291*E2291</f>
        <v>59.8</v>
      </c>
      <c r="H2291" s="57" t="n">
        <f aca="false">G2291*(1-F2291)</f>
        <v>59.8</v>
      </c>
      <c r="I2291" s="1" t="n">
        <f aca="false">MONTH(A2291)</f>
        <v>12</v>
      </c>
      <c r="J2291" s="57" t="n">
        <f aca="false">D2291*INDEX(Справочник!$E$5:$E$16,MATCH(C2291,Справочник!$A$5:$A$16,0))</f>
        <v>29.6</v>
      </c>
      <c r="K2291" s="57" t="n">
        <f aca="false">D2291*INDEX(Справочник!$F$5:$F$16,MATCH(C2291,Справочник!$A$5:$A$16,0))</f>
        <v>4.8</v>
      </c>
    </row>
    <row r="2292" customFormat="false" ht="15" hidden="false" customHeight="false" outlineLevel="0" collapsed="false">
      <c r="A2292" s="53" t="n">
        <v>46017</v>
      </c>
      <c r="B2292" s="54" t="s">
        <v>1641</v>
      </c>
      <c r="C2292" s="54" t="s">
        <v>87</v>
      </c>
      <c r="D2292" s="54" t="n">
        <v>2</v>
      </c>
      <c r="E2292" s="55" t="n">
        <v>5.9</v>
      </c>
      <c r="F2292" s="56" t="n">
        <v>0</v>
      </c>
      <c r="G2292" s="57" t="n">
        <f aca="false">D2292*E2292</f>
        <v>11.8</v>
      </c>
      <c r="H2292" s="57" t="n">
        <f aca="false">G2292*(1-F2292)</f>
        <v>11.8</v>
      </c>
      <c r="I2292" s="1" t="n">
        <f aca="false">MONTH(A2292)</f>
        <v>12</v>
      </c>
      <c r="J2292" s="57" t="n">
        <f aca="false">D2292*INDEX(Справочник!$E$5:$E$16,MATCH(C2292,Справочник!$A$5:$A$16,0))</f>
        <v>3.8</v>
      </c>
      <c r="K2292" s="57" t="n">
        <f aca="false">D2292*INDEX(Справочник!$F$5:$F$16,MATCH(C2292,Справочник!$A$5:$A$16,0))</f>
        <v>1.4</v>
      </c>
    </row>
    <row r="2293" customFormat="false" ht="15" hidden="false" customHeight="false" outlineLevel="0" collapsed="false">
      <c r="A2293" s="53" t="n">
        <v>46017</v>
      </c>
      <c r="B2293" s="54" t="s">
        <v>1642</v>
      </c>
      <c r="C2293" s="54" t="s">
        <v>88</v>
      </c>
      <c r="D2293" s="54" t="n">
        <v>1</v>
      </c>
      <c r="E2293" s="55" t="n">
        <v>39</v>
      </c>
      <c r="F2293" s="56" t="n">
        <v>0.1</v>
      </c>
      <c r="G2293" s="57" t="n">
        <f aca="false">D2293*E2293</f>
        <v>39</v>
      </c>
      <c r="H2293" s="57" t="n">
        <f aca="false">G2293*(1-F2293)</f>
        <v>35.1</v>
      </c>
      <c r="I2293" s="1" t="n">
        <f aca="false">MONTH(A2293)</f>
        <v>12</v>
      </c>
      <c r="J2293" s="57" t="n">
        <f aca="false">D2293*INDEX(Справочник!$E$5:$E$16,MATCH(C2293,Справочник!$A$5:$A$16,0))</f>
        <v>24</v>
      </c>
      <c r="K2293" s="57" t="n">
        <f aca="false">D2293*INDEX(Справочник!$F$5:$F$16,MATCH(C2293,Справочник!$A$5:$A$16,0))</f>
        <v>4.2</v>
      </c>
    </row>
    <row r="2294" customFormat="false" ht="15" hidden="false" customHeight="false" outlineLevel="0" collapsed="false">
      <c r="A2294" s="53" t="n">
        <v>46017</v>
      </c>
      <c r="B2294" s="54" t="s">
        <v>1642</v>
      </c>
      <c r="C2294" s="54" t="s">
        <v>91</v>
      </c>
      <c r="D2294" s="54" t="n">
        <v>1</v>
      </c>
      <c r="E2294" s="55" t="n">
        <v>28</v>
      </c>
      <c r="F2294" s="56" t="n">
        <v>0.2</v>
      </c>
      <c r="G2294" s="57" t="n">
        <f aca="false">D2294*E2294</f>
        <v>28</v>
      </c>
      <c r="H2294" s="57" t="n">
        <f aca="false">G2294*(1-F2294)</f>
        <v>22.4</v>
      </c>
      <c r="I2294" s="1" t="n">
        <f aca="false">MONTH(A2294)</f>
        <v>12</v>
      </c>
      <c r="J2294" s="57" t="n">
        <f aca="false">D2294*INDEX(Справочник!$E$5:$E$16,MATCH(C2294,Справочник!$A$5:$A$16,0))</f>
        <v>17.4</v>
      </c>
      <c r="K2294" s="57" t="n">
        <f aca="false">D2294*INDEX(Справочник!$F$5:$F$16,MATCH(C2294,Справочник!$A$5:$A$16,0))</f>
        <v>7.9</v>
      </c>
    </row>
    <row r="2295" customFormat="false" ht="15" hidden="false" customHeight="false" outlineLevel="0" collapsed="false">
      <c r="A2295" s="53" t="n">
        <v>46017</v>
      </c>
      <c r="B2295" s="54" t="s">
        <v>1643</v>
      </c>
      <c r="C2295" s="54" t="s">
        <v>86</v>
      </c>
      <c r="D2295" s="54" t="n">
        <v>2</v>
      </c>
      <c r="E2295" s="55" t="n">
        <v>7.5</v>
      </c>
      <c r="F2295" s="56" t="n">
        <v>0</v>
      </c>
      <c r="G2295" s="57" t="n">
        <f aca="false">D2295*E2295</f>
        <v>15</v>
      </c>
      <c r="H2295" s="57" t="n">
        <f aca="false">G2295*(1-F2295)</f>
        <v>15</v>
      </c>
      <c r="I2295" s="1" t="n">
        <f aca="false">MONTH(A2295)</f>
        <v>12</v>
      </c>
      <c r="J2295" s="57" t="n">
        <f aca="false">D2295*INDEX(Справочник!$E$5:$E$16,MATCH(C2295,Справочник!$A$5:$A$16,0))</f>
        <v>5.2</v>
      </c>
      <c r="K2295" s="57" t="n">
        <f aca="false">D2295*INDEX(Справочник!$F$5:$F$16,MATCH(C2295,Справочник!$A$5:$A$16,0))</f>
        <v>1.4</v>
      </c>
    </row>
    <row r="2296" customFormat="false" ht="15" hidden="false" customHeight="false" outlineLevel="0" collapsed="false">
      <c r="A2296" s="53" t="n">
        <v>46018</v>
      </c>
      <c r="B2296" s="54" t="s">
        <v>1644</v>
      </c>
      <c r="C2296" s="54" t="s">
        <v>87</v>
      </c>
      <c r="D2296" s="54" t="n">
        <v>2</v>
      </c>
      <c r="E2296" s="55" t="n">
        <v>5.9</v>
      </c>
      <c r="F2296" s="56" t="n">
        <v>0.1</v>
      </c>
      <c r="G2296" s="57" t="n">
        <f aca="false">D2296*E2296</f>
        <v>11.8</v>
      </c>
      <c r="H2296" s="57" t="n">
        <f aca="false">G2296*(1-F2296)</f>
        <v>10.62</v>
      </c>
      <c r="I2296" s="1" t="n">
        <f aca="false">MONTH(A2296)</f>
        <v>12</v>
      </c>
      <c r="J2296" s="57" t="n">
        <f aca="false">D2296*INDEX(Справочник!$E$5:$E$16,MATCH(C2296,Справочник!$A$5:$A$16,0))</f>
        <v>3.8</v>
      </c>
      <c r="K2296" s="57" t="n">
        <f aca="false">D2296*INDEX(Справочник!$F$5:$F$16,MATCH(C2296,Справочник!$A$5:$A$16,0))</f>
        <v>1.4</v>
      </c>
    </row>
    <row r="2297" customFormat="false" ht="15" hidden="false" customHeight="false" outlineLevel="0" collapsed="false">
      <c r="A2297" s="53" t="n">
        <v>46018</v>
      </c>
      <c r="B2297" s="54" t="s">
        <v>1645</v>
      </c>
      <c r="C2297" s="54" t="s">
        <v>80</v>
      </c>
      <c r="D2297" s="54" t="n">
        <v>1</v>
      </c>
      <c r="E2297" s="55" t="n">
        <v>9.9</v>
      </c>
      <c r="F2297" s="56" t="n">
        <v>0</v>
      </c>
      <c r="G2297" s="57" t="n">
        <f aca="false">D2297*E2297</f>
        <v>9.9</v>
      </c>
      <c r="H2297" s="57" t="n">
        <f aca="false">G2297*(1-F2297)</f>
        <v>9.9</v>
      </c>
      <c r="I2297" s="1" t="n">
        <f aca="false">MONTH(A2297)</f>
        <v>12</v>
      </c>
      <c r="J2297" s="57" t="n">
        <f aca="false">D2297*INDEX(Справочник!$E$5:$E$16,MATCH(C2297,Справочник!$A$5:$A$16,0))</f>
        <v>4.2</v>
      </c>
      <c r="K2297" s="57" t="n">
        <f aca="false">D2297*INDEX(Справочник!$F$5:$F$16,MATCH(C2297,Справочник!$A$5:$A$16,0))</f>
        <v>0.9</v>
      </c>
    </row>
    <row r="2298" customFormat="false" ht="15" hidden="false" customHeight="false" outlineLevel="0" collapsed="false">
      <c r="A2298" s="53" t="n">
        <v>46018</v>
      </c>
      <c r="B2298" s="54" t="s">
        <v>1645</v>
      </c>
      <c r="C2298" s="54" t="s">
        <v>84</v>
      </c>
      <c r="D2298" s="54" t="n">
        <v>1</v>
      </c>
      <c r="E2298" s="55" t="n">
        <v>10.5</v>
      </c>
      <c r="F2298" s="56" t="n">
        <v>0</v>
      </c>
      <c r="G2298" s="57" t="n">
        <f aca="false">D2298*E2298</f>
        <v>10.5</v>
      </c>
      <c r="H2298" s="57" t="n">
        <f aca="false">G2298*(1-F2298)</f>
        <v>10.5</v>
      </c>
      <c r="I2298" s="1" t="n">
        <f aca="false">MONTH(A2298)</f>
        <v>12</v>
      </c>
      <c r="J2298" s="57" t="n">
        <f aca="false">D2298*INDEX(Справочник!$E$5:$E$16,MATCH(C2298,Справочник!$A$5:$A$16,0))</f>
        <v>4.7</v>
      </c>
      <c r="K2298" s="57" t="n">
        <f aca="false">D2298*INDEX(Справочник!$F$5:$F$16,MATCH(C2298,Справочник!$A$5:$A$16,0))</f>
        <v>0.9</v>
      </c>
    </row>
    <row r="2299" customFormat="false" ht="15" hidden="false" customHeight="false" outlineLevel="0" collapsed="false">
      <c r="A2299" s="53" t="n">
        <v>46018</v>
      </c>
      <c r="B2299" s="54" t="s">
        <v>1646</v>
      </c>
      <c r="C2299" s="54" t="s">
        <v>83</v>
      </c>
      <c r="D2299" s="54" t="n">
        <v>3</v>
      </c>
      <c r="E2299" s="55" t="n">
        <v>11.5</v>
      </c>
      <c r="F2299" s="56" t="n">
        <v>0</v>
      </c>
      <c r="G2299" s="57" t="n">
        <f aca="false">D2299*E2299</f>
        <v>34.5</v>
      </c>
      <c r="H2299" s="57" t="n">
        <f aca="false">G2299*(1-F2299)</f>
        <v>34.5</v>
      </c>
      <c r="I2299" s="1" t="n">
        <f aca="false">MONTH(A2299)</f>
        <v>12</v>
      </c>
      <c r="J2299" s="57" t="n">
        <f aca="false">D2299*INDEX(Справочник!$E$5:$E$16,MATCH(C2299,Справочник!$A$5:$A$16,0))</f>
        <v>15.3</v>
      </c>
      <c r="K2299" s="57" t="n">
        <f aca="false">D2299*INDEX(Справочник!$F$5:$F$16,MATCH(C2299,Справочник!$A$5:$A$16,0))</f>
        <v>2.7</v>
      </c>
    </row>
    <row r="2300" customFormat="false" ht="15" hidden="false" customHeight="false" outlineLevel="0" collapsed="false">
      <c r="A2300" s="53" t="n">
        <v>46018</v>
      </c>
      <c r="B2300" s="54" t="s">
        <v>1646</v>
      </c>
      <c r="C2300" s="54" t="s">
        <v>81</v>
      </c>
      <c r="D2300" s="54" t="n">
        <v>1</v>
      </c>
      <c r="E2300" s="55" t="n">
        <v>29.9</v>
      </c>
      <c r="F2300" s="56" t="n">
        <v>0</v>
      </c>
      <c r="G2300" s="57" t="n">
        <f aca="false">D2300*E2300</f>
        <v>29.9</v>
      </c>
      <c r="H2300" s="57" t="n">
        <f aca="false">G2300*(1-F2300)</f>
        <v>29.9</v>
      </c>
      <c r="I2300" s="1" t="n">
        <f aca="false">MONTH(A2300)</f>
        <v>12</v>
      </c>
      <c r="J2300" s="57" t="n">
        <f aca="false">D2300*INDEX(Справочник!$E$5:$E$16,MATCH(C2300,Справочник!$A$5:$A$16,0))</f>
        <v>14.8</v>
      </c>
      <c r="K2300" s="57" t="n">
        <f aca="false">D2300*INDEX(Справочник!$F$5:$F$16,MATCH(C2300,Справочник!$A$5:$A$16,0))</f>
        <v>2.4</v>
      </c>
    </row>
    <row r="2301" customFormat="false" ht="15" hidden="false" customHeight="false" outlineLevel="0" collapsed="false">
      <c r="A2301" s="53" t="n">
        <v>46018</v>
      </c>
      <c r="B2301" s="54" t="s">
        <v>1647</v>
      </c>
      <c r="C2301" s="54" t="s">
        <v>80</v>
      </c>
      <c r="D2301" s="54" t="n">
        <v>3</v>
      </c>
      <c r="E2301" s="55" t="n">
        <v>9.9</v>
      </c>
      <c r="F2301" s="56" t="n">
        <v>0.1</v>
      </c>
      <c r="G2301" s="57" t="n">
        <f aca="false">D2301*E2301</f>
        <v>29.7</v>
      </c>
      <c r="H2301" s="57" t="n">
        <f aca="false">G2301*(1-F2301)</f>
        <v>26.73</v>
      </c>
      <c r="I2301" s="1" t="n">
        <f aca="false">MONTH(A2301)</f>
        <v>12</v>
      </c>
      <c r="J2301" s="57" t="n">
        <f aca="false">D2301*INDEX(Справочник!$E$5:$E$16,MATCH(C2301,Справочник!$A$5:$A$16,0))</f>
        <v>12.6</v>
      </c>
      <c r="K2301" s="57" t="n">
        <f aca="false">D2301*INDEX(Справочник!$F$5:$F$16,MATCH(C2301,Справочник!$A$5:$A$16,0))</f>
        <v>2.7</v>
      </c>
    </row>
    <row r="2302" customFormat="false" ht="15" hidden="false" customHeight="false" outlineLevel="0" collapsed="false">
      <c r="A2302" s="53" t="n">
        <v>46018</v>
      </c>
      <c r="B2302" s="54" t="s">
        <v>1647</v>
      </c>
      <c r="C2302" s="54" t="s">
        <v>82</v>
      </c>
      <c r="D2302" s="54" t="n">
        <v>1</v>
      </c>
      <c r="E2302" s="55" t="n">
        <v>32</v>
      </c>
      <c r="F2302" s="56" t="n">
        <v>0</v>
      </c>
      <c r="G2302" s="57" t="n">
        <f aca="false">D2302*E2302</f>
        <v>32</v>
      </c>
      <c r="H2302" s="57" t="n">
        <f aca="false">G2302*(1-F2302)</f>
        <v>32</v>
      </c>
      <c r="I2302" s="1" t="n">
        <f aca="false">MONTH(A2302)</f>
        <v>12</v>
      </c>
      <c r="J2302" s="57" t="n">
        <f aca="false">D2302*INDEX(Справочник!$E$5:$E$16,MATCH(C2302,Справочник!$A$5:$A$16,0))</f>
        <v>16.5</v>
      </c>
      <c r="K2302" s="57" t="n">
        <f aca="false">D2302*INDEX(Справочник!$F$5:$F$16,MATCH(C2302,Справочник!$A$5:$A$16,0))</f>
        <v>2.4</v>
      </c>
    </row>
    <row r="2303" customFormat="false" ht="15" hidden="false" customHeight="false" outlineLevel="0" collapsed="false">
      <c r="A2303" s="53" t="n">
        <v>46018</v>
      </c>
      <c r="B2303" s="54" t="s">
        <v>1648</v>
      </c>
      <c r="C2303" s="54" t="s">
        <v>86</v>
      </c>
      <c r="D2303" s="54" t="n">
        <v>1</v>
      </c>
      <c r="E2303" s="55" t="n">
        <v>7.5</v>
      </c>
      <c r="F2303" s="56" t="n">
        <v>0.1</v>
      </c>
      <c r="G2303" s="57" t="n">
        <f aca="false">D2303*E2303</f>
        <v>7.5</v>
      </c>
      <c r="H2303" s="57" t="n">
        <f aca="false">G2303*(1-F2303)</f>
        <v>6.75</v>
      </c>
      <c r="I2303" s="1" t="n">
        <f aca="false">MONTH(A2303)</f>
        <v>12</v>
      </c>
      <c r="J2303" s="57" t="n">
        <f aca="false">D2303*INDEX(Справочник!$E$5:$E$16,MATCH(C2303,Справочник!$A$5:$A$16,0))</f>
        <v>2.6</v>
      </c>
      <c r="K2303" s="57" t="n">
        <f aca="false">D2303*INDEX(Справочник!$F$5:$F$16,MATCH(C2303,Справочник!$A$5:$A$16,0))</f>
        <v>0.7</v>
      </c>
    </row>
    <row r="2304" customFormat="false" ht="15" hidden="false" customHeight="false" outlineLevel="0" collapsed="false">
      <c r="A2304" s="53" t="n">
        <v>46018</v>
      </c>
      <c r="B2304" s="54" t="s">
        <v>1648</v>
      </c>
      <c r="C2304" s="54" t="s">
        <v>80</v>
      </c>
      <c r="D2304" s="54" t="n">
        <v>2</v>
      </c>
      <c r="E2304" s="55" t="n">
        <v>9.9</v>
      </c>
      <c r="F2304" s="56" t="n">
        <v>0</v>
      </c>
      <c r="G2304" s="57" t="n">
        <f aca="false">D2304*E2304</f>
        <v>19.8</v>
      </c>
      <c r="H2304" s="57" t="n">
        <f aca="false">G2304*(1-F2304)</f>
        <v>19.8</v>
      </c>
      <c r="I2304" s="1" t="n">
        <f aca="false">MONTH(A2304)</f>
        <v>12</v>
      </c>
      <c r="J2304" s="57" t="n">
        <f aca="false">D2304*INDEX(Справочник!$E$5:$E$16,MATCH(C2304,Справочник!$A$5:$A$16,0))</f>
        <v>8.4</v>
      </c>
      <c r="K2304" s="57" t="n">
        <f aca="false">D2304*INDEX(Справочник!$F$5:$F$16,MATCH(C2304,Справочник!$A$5:$A$16,0))</f>
        <v>1.8</v>
      </c>
    </row>
    <row r="2305" customFormat="false" ht="15" hidden="false" customHeight="false" outlineLevel="0" collapsed="false">
      <c r="A2305" s="53" t="n">
        <v>46018</v>
      </c>
      <c r="B2305" s="54" t="s">
        <v>1649</v>
      </c>
      <c r="C2305" s="54" t="s">
        <v>81</v>
      </c>
      <c r="D2305" s="54" t="n">
        <v>1</v>
      </c>
      <c r="E2305" s="55" t="n">
        <v>29.9</v>
      </c>
      <c r="F2305" s="56" t="n">
        <v>0</v>
      </c>
      <c r="G2305" s="57" t="n">
        <f aca="false">D2305*E2305</f>
        <v>29.9</v>
      </c>
      <c r="H2305" s="57" t="n">
        <f aca="false">G2305*(1-F2305)</f>
        <v>29.9</v>
      </c>
      <c r="I2305" s="1" t="n">
        <f aca="false">MONTH(A2305)</f>
        <v>12</v>
      </c>
      <c r="J2305" s="57" t="n">
        <f aca="false">D2305*INDEX(Справочник!$E$5:$E$16,MATCH(C2305,Справочник!$A$5:$A$16,0))</f>
        <v>14.8</v>
      </c>
      <c r="K2305" s="57" t="n">
        <f aca="false">D2305*INDEX(Справочник!$F$5:$F$16,MATCH(C2305,Справочник!$A$5:$A$16,0))</f>
        <v>2.4</v>
      </c>
    </row>
    <row r="2306" customFormat="false" ht="15" hidden="false" customHeight="false" outlineLevel="0" collapsed="false">
      <c r="A2306" s="53" t="n">
        <v>46018</v>
      </c>
      <c r="B2306" s="54" t="s">
        <v>1649</v>
      </c>
      <c r="C2306" s="54" t="s">
        <v>82</v>
      </c>
      <c r="D2306" s="54" t="n">
        <v>1</v>
      </c>
      <c r="E2306" s="55" t="n">
        <v>32</v>
      </c>
      <c r="F2306" s="56" t="n">
        <v>0.1</v>
      </c>
      <c r="G2306" s="57" t="n">
        <f aca="false">D2306*E2306</f>
        <v>32</v>
      </c>
      <c r="H2306" s="57" t="n">
        <f aca="false">G2306*(1-F2306)</f>
        <v>28.8</v>
      </c>
      <c r="I2306" s="1" t="n">
        <f aca="false">MONTH(A2306)</f>
        <v>12</v>
      </c>
      <c r="J2306" s="57" t="n">
        <f aca="false">D2306*INDEX(Справочник!$E$5:$E$16,MATCH(C2306,Справочник!$A$5:$A$16,0))</f>
        <v>16.5</v>
      </c>
      <c r="K2306" s="57" t="n">
        <f aca="false">D2306*INDEX(Справочник!$F$5:$F$16,MATCH(C2306,Справочник!$A$5:$A$16,0))</f>
        <v>2.4</v>
      </c>
    </row>
    <row r="2307" customFormat="false" ht="15" hidden="false" customHeight="false" outlineLevel="0" collapsed="false">
      <c r="A2307" s="53" t="n">
        <v>46018</v>
      </c>
      <c r="B2307" s="54" t="s">
        <v>1650</v>
      </c>
      <c r="C2307" s="54" t="s">
        <v>86</v>
      </c>
      <c r="D2307" s="54" t="n">
        <v>1</v>
      </c>
      <c r="E2307" s="55" t="n">
        <v>7.5</v>
      </c>
      <c r="F2307" s="56" t="n">
        <v>0.1</v>
      </c>
      <c r="G2307" s="57" t="n">
        <f aca="false">D2307*E2307</f>
        <v>7.5</v>
      </c>
      <c r="H2307" s="57" t="n">
        <f aca="false">G2307*(1-F2307)</f>
        <v>6.75</v>
      </c>
      <c r="I2307" s="1" t="n">
        <f aca="false">MONTH(A2307)</f>
        <v>12</v>
      </c>
      <c r="J2307" s="57" t="n">
        <f aca="false">D2307*INDEX(Справочник!$E$5:$E$16,MATCH(C2307,Справочник!$A$5:$A$16,0))</f>
        <v>2.6</v>
      </c>
      <c r="K2307" s="57" t="n">
        <f aca="false">D2307*INDEX(Справочник!$F$5:$F$16,MATCH(C2307,Справочник!$A$5:$A$16,0))</f>
        <v>0.7</v>
      </c>
    </row>
    <row r="2308" customFormat="false" ht="15" hidden="false" customHeight="false" outlineLevel="0" collapsed="false">
      <c r="A2308" s="53" t="n">
        <v>46018</v>
      </c>
      <c r="B2308" s="54" t="s">
        <v>1651</v>
      </c>
      <c r="C2308" s="54" t="s">
        <v>91</v>
      </c>
      <c r="D2308" s="54" t="n">
        <v>1</v>
      </c>
      <c r="E2308" s="55" t="n">
        <v>28</v>
      </c>
      <c r="F2308" s="56" t="n">
        <v>0.2</v>
      </c>
      <c r="G2308" s="57" t="n">
        <f aca="false">D2308*E2308</f>
        <v>28</v>
      </c>
      <c r="H2308" s="57" t="n">
        <f aca="false">G2308*(1-F2308)</f>
        <v>22.4</v>
      </c>
      <c r="I2308" s="1" t="n">
        <f aca="false">MONTH(A2308)</f>
        <v>12</v>
      </c>
      <c r="J2308" s="57" t="n">
        <f aca="false">D2308*INDEX(Справочник!$E$5:$E$16,MATCH(C2308,Справочник!$A$5:$A$16,0))</f>
        <v>17.4</v>
      </c>
      <c r="K2308" s="57" t="n">
        <f aca="false">D2308*INDEX(Справочник!$F$5:$F$16,MATCH(C2308,Справочник!$A$5:$A$16,0))</f>
        <v>7.9</v>
      </c>
    </row>
    <row r="2309" customFormat="false" ht="15" hidden="false" customHeight="false" outlineLevel="0" collapsed="false">
      <c r="A2309" s="53" t="n">
        <v>46018</v>
      </c>
      <c r="B2309" s="54" t="s">
        <v>1651</v>
      </c>
      <c r="C2309" s="54" t="s">
        <v>81</v>
      </c>
      <c r="D2309" s="54" t="n">
        <v>1</v>
      </c>
      <c r="E2309" s="55" t="n">
        <v>29.9</v>
      </c>
      <c r="F2309" s="56" t="n">
        <v>0</v>
      </c>
      <c r="G2309" s="57" t="n">
        <f aca="false">D2309*E2309</f>
        <v>29.9</v>
      </c>
      <c r="H2309" s="57" t="n">
        <f aca="false">G2309*(1-F2309)</f>
        <v>29.9</v>
      </c>
      <c r="I2309" s="1" t="n">
        <f aca="false">MONTH(A2309)</f>
        <v>12</v>
      </c>
      <c r="J2309" s="57" t="n">
        <f aca="false">D2309*INDEX(Справочник!$E$5:$E$16,MATCH(C2309,Справочник!$A$5:$A$16,0))</f>
        <v>14.8</v>
      </c>
      <c r="K2309" s="57" t="n">
        <f aca="false">D2309*INDEX(Справочник!$F$5:$F$16,MATCH(C2309,Справочник!$A$5:$A$16,0))</f>
        <v>2.4</v>
      </c>
    </row>
    <row r="2310" customFormat="false" ht="15" hidden="false" customHeight="false" outlineLevel="0" collapsed="false">
      <c r="A2310" s="53" t="n">
        <v>46018</v>
      </c>
      <c r="B2310" s="54" t="s">
        <v>1651</v>
      </c>
      <c r="C2310" s="54" t="s">
        <v>87</v>
      </c>
      <c r="D2310" s="54" t="n">
        <v>2</v>
      </c>
      <c r="E2310" s="55" t="n">
        <v>5.9</v>
      </c>
      <c r="F2310" s="56" t="n">
        <v>0.1</v>
      </c>
      <c r="G2310" s="57" t="n">
        <f aca="false">D2310*E2310</f>
        <v>11.8</v>
      </c>
      <c r="H2310" s="57" t="n">
        <f aca="false">G2310*(1-F2310)</f>
        <v>10.62</v>
      </c>
      <c r="I2310" s="1" t="n">
        <f aca="false">MONTH(A2310)</f>
        <v>12</v>
      </c>
      <c r="J2310" s="57" t="n">
        <f aca="false">D2310*INDEX(Справочник!$E$5:$E$16,MATCH(C2310,Справочник!$A$5:$A$16,0))</f>
        <v>3.8</v>
      </c>
      <c r="K2310" s="57" t="n">
        <f aca="false">D2310*INDEX(Справочник!$F$5:$F$16,MATCH(C2310,Справочник!$A$5:$A$16,0))</f>
        <v>1.4</v>
      </c>
    </row>
    <row r="2311" customFormat="false" ht="15" hidden="false" customHeight="false" outlineLevel="0" collapsed="false">
      <c r="A2311" s="53" t="n">
        <v>46018</v>
      </c>
      <c r="B2311" s="54" t="s">
        <v>1652</v>
      </c>
      <c r="C2311" s="54" t="s">
        <v>89</v>
      </c>
      <c r="D2311" s="54" t="n">
        <v>1</v>
      </c>
      <c r="E2311" s="55" t="n">
        <v>24</v>
      </c>
      <c r="F2311" s="56" t="n">
        <v>0</v>
      </c>
      <c r="G2311" s="57" t="n">
        <f aca="false">D2311*E2311</f>
        <v>24</v>
      </c>
      <c r="H2311" s="57" t="n">
        <f aca="false">G2311*(1-F2311)</f>
        <v>24</v>
      </c>
      <c r="I2311" s="1" t="n">
        <f aca="false">MONTH(A2311)</f>
        <v>12</v>
      </c>
      <c r="J2311" s="57" t="n">
        <f aca="false">D2311*INDEX(Справочник!$E$5:$E$16,MATCH(C2311,Справочник!$A$5:$A$16,0))</f>
        <v>13.5</v>
      </c>
      <c r="K2311" s="57" t="n">
        <f aca="false">D2311*INDEX(Справочник!$F$5:$F$16,MATCH(C2311,Справочник!$A$5:$A$16,0))</f>
        <v>3.8</v>
      </c>
    </row>
    <row r="2312" customFormat="false" ht="15" hidden="false" customHeight="false" outlineLevel="0" collapsed="false">
      <c r="A2312" s="53" t="n">
        <v>46018</v>
      </c>
      <c r="B2312" s="54" t="s">
        <v>1652</v>
      </c>
      <c r="C2312" s="54" t="s">
        <v>80</v>
      </c>
      <c r="D2312" s="54" t="n">
        <v>1</v>
      </c>
      <c r="E2312" s="55" t="n">
        <v>9.9</v>
      </c>
      <c r="F2312" s="56" t="n">
        <v>0</v>
      </c>
      <c r="G2312" s="57" t="n">
        <f aca="false">D2312*E2312</f>
        <v>9.9</v>
      </c>
      <c r="H2312" s="57" t="n">
        <f aca="false">G2312*(1-F2312)</f>
        <v>9.9</v>
      </c>
      <c r="I2312" s="1" t="n">
        <f aca="false">MONTH(A2312)</f>
        <v>12</v>
      </c>
      <c r="J2312" s="57" t="n">
        <f aca="false">D2312*INDEX(Справочник!$E$5:$E$16,MATCH(C2312,Справочник!$A$5:$A$16,0))</f>
        <v>4.2</v>
      </c>
      <c r="K2312" s="57" t="n">
        <f aca="false">D2312*INDEX(Справочник!$F$5:$F$16,MATCH(C2312,Справочник!$A$5:$A$16,0))</f>
        <v>0.9</v>
      </c>
    </row>
    <row r="2313" customFormat="false" ht="15" hidden="false" customHeight="false" outlineLevel="0" collapsed="false">
      <c r="A2313" s="53" t="n">
        <v>46019</v>
      </c>
      <c r="B2313" s="54" t="s">
        <v>1653</v>
      </c>
      <c r="C2313" s="54" t="s">
        <v>87</v>
      </c>
      <c r="D2313" s="54" t="n">
        <v>2</v>
      </c>
      <c r="E2313" s="55" t="n">
        <v>5.9</v>
      </c>
      <c r="F2313" s="56" t="n">
        <v>0</v>
      </c>
      <c r="G2313" s="57" t="n">
        <f aca="false">D2313*E2313</f>
        <v>11.8</v>
      </c>
      <c r="H2313" s="57" t="n">
        <f aca="false">G2313*(1-F2313)</f>
        <v>11.8</v>
      </c>
      <c r="I2313" s="1" t="n">
        <f aca="false">MONTH(A2313)</f>
        <v>12</v>
      </c>
      <c r="J2313" s="57" t="n">
        <f aca="false">D2313*INDEX(Справочник!$E$5:$E$16,MATCH(C2313,Справочник!$A$5:$A$16,0))</f>
        <v>3.8</v>
      </c>
      <c r="K2313" s="57" t="n">
        <f aca="false">D2313*INDEX(Справочник!$F$5:$F$16,MATCH(C2313,Справочник!$A$5:$A$16,0))</f>
        <v>1.4</v>
      </c>
    </row>
    <row r="2314" customFormat="false" ht="15" hidden="false" customHeight="false" outlineLevel="0" collapsed="false">
      <c r="A2314" s="53" t="n">
        <v>46019</v>
      </c>
      <c r="B2314" s="54" t="s">
        <v>1654</v>
      </c>
      <c r="C2314" s="54" t="s">
        <v>80</v>
      </c>
      <c r="D2314" s="54" t="n">
        <v>1</v>
      </c>
      <c r="E2314" s="55" t="n">
        <v>9.9</v>
      </c>
      <c r="F2314" s="56" t="n">
        <v>0.1</v>
      </c>
      <c r="G2314" s="57" t="n">
        <f aca="false">D2314*E2314</f>
        <v>9.9</v>
      </c>
      <c r="H2314" s="57" t="n">
        <f aca="false">G2314*(1-F2314)</f>
        <v>8.91</v>
      </c>
      <c r="I2314" s="1" t="n">
        <f aca="false">MONTH(A2314)</f>
        <v>12</v>
      </c>
      <c r="J2314" s="57" t="n">
        <f aca="false">D2314*INDEX(Справочник!$E$5:$E$16,MATCH(C2314,Справочник!$A$5:$A$16,0))</f>
        <v>4.2</v>
      </c>
      <c r="K2314" s="57" t="n">
        <f aca="false">D2314*INDEX(Справочник!$F$5:$F$16,MATCH(C2314,Справочник!$A$5:$A$16,0))</f>
        <v>0.9</v>
      </c>
    </row>
    <row r="2315" customFormat="false" ht="15" hidden="false" customHeight="false" outlineLevel="0" collapsed="false">
      <c r="A2315" s="53" t="n">
        <v>46019</v>
      </c>
      <c r="B2315" s="54" t="s">
        <v>1654</v>
      </c>
      <c r="C2315" s="54" t="s">
        <v>90</v>
      </c>
      <c r="D2315" s="54" t="n">
        <v>1</v>
      </c>
      <c r="E2315" s="55" t="n">
        <v>4.5</v>
      </c>
      <c r="F2315" s="56" t="n">
        <v>0.1</v>
      </c>
      <c r="G2315" s="57" t="n">
        <f aca="false">D2315*E2315</f>
        <v>4.5</v>
      </c>
      <c r="H2315" s="57" t="n">
        <f aca="false">G2315*(1-F2315)</f>
        <v>4.05</v>
      </c>
      <c r="I2315" s="1" t="n">
        <f aca="false">MONTH(A2315)</f>
        <v>12</v>
      </c>
      <c r="J2315" s="57" t="n">
        <f aca="false">D2315*INDEX(Справочник!$E$5:$E$16,MATCH(C2315,Справочник!$A$5:$A$16,0))</f>
        <v>1.6</v>
      </c>
      <c r="K2315" s="57" t="n">
        <f aca="false">D2315*INDEX(Справочник!$F$5:$F$16,MATCH(C2315,Справочник!$A$5:$A$16,0))</f>
        <v>2.9</v>
      </c>
    </row>
    <row r="2316" customFormat="false" ht="15" hidden="false" customHeight="false" outlineLevel="0" collapsed="false">
      <c r="A2316" s="53" t="n">
        <v>46019</v>
      </c>
      <c r="B2316" s="54" t="s">
        <v>1655</v>
      </c>
      <c r="C2316" s="54" t="s">
        <v>91</v>
      </c>
      <c r="D2316" s="54" t="n">
        <v>1</v>
      </c>
      <c r="E2316" s="55" t="n">
        <v>28</v>
      </c>
      <c r="F2316" s="56" t="n">
        <v>0.2</v>
      </c>
      <c r="G2316" s="57" t="n">
        <f aca="false">D2316*E2316</f>
        <v>28</v>
      </c>
      <c r="H2316" s="57" t="n">
        <f aca="false">G2316*(1-F2316)</f>
        <v>22.4</v>
      </c>
      <c r="I2316" s="1" t="n">
        <f aca="false">MONTH(A2316)</f>
        <v>12</v>
      </c>
      <c r="J2316" s="57" t="n">
        <f aca="false">D2316*INDEX(Справочник!$E$5:$E$16,MATCH(C2316,Справочник!$A$5:$A$16,0))</f>
        <v>17.4</v>
      </c>
      <c r="K2316" s="57" t="n">
        <f aca="false">D2316*INDEX(Справочник!$F$5:$F$16,MATCH(C2316,Справочник!$A$5:$A$16,0))</f>
        <v>7.9</v>
      </c>
    </row>
    <row r="2317" customFormat="false" ht="15" hidden="false" customHeight="false" outlineLevel="0" collapsed="false">
      <c r="A2317" s="53" t="n">
        <v>46019</v>
      </c>
      <c r="B2317" s="54" t="s">
        <v>1655</v>
      </c>
      <c r="C2317" s="54" t="s">
        <v>82</v>
      </c>
      <c r="D2317" s="54" t="n">
        <v>2</v>
      </c>
      <c r="E2317" s="55" t="n">
        <v>32</v>
      </c>
      <c r="F2317" s="56" t="n">
        <v>0</v>
      </c>
      <c r="G2317" s="57" t="n">
        <f aca="false">D2317*E2317</f>
        <v>64</v>
      </c>
      <c r="H2317" s="57" t="n">
        <f aca="false">G2317*(1-F2317)</f>
        <v>64</v>
      </c>
      <c r="I2317" s="1" t="n">
        <f aca="false">MONTH(A2317)</f>
        <v>12</v>
      </c>
      <c r="J2317" s="57" t="n">
        <f aca="false">D2317*INDEX(Справочник!$E$5:$E$16,MATCH(C2317,Справочник!$A$5:$A$16,0))</f>
        <v>33</v>
      </c>
      <c r="K2317" s="57" t="n">
        <f aca="false">D2317*INDEX(Справочник!$F$5:$F$16,MATCH(C2317,Справочник!$A$5:$A$16,0))</f>
        <v>4.8</v>
      </c>
    </row>
    <row r="2318" customFormat="false" ht="15" hidden="false" customHeight="false" outlineLevel="0" collapsed="false">
      <c r="A2318" s="53" t="n">
        <v>46019</v>
      </c>
      <c r="B2318" s="54" t="s">
        <v>1655</v>
      </c>
      <c r="C2318" s="54" t="s">
        <v>85</v>
      </c>
      <c r="D2318" s="54" t="n">
        <v>1</v>
      </c>
      <c r="E2318" s="55" t="n">
        <v>6.9</v>
      </c>
      <c r="F2318" s="56" t="n">
        <v>0</v>
      </c>
      <c r="G2318" s="57" t="n">
        <f aca="false">D2318*E2318</f>
        <v>6.9</v>
      </c>
      <c r="H2318" s="57" t="n">
        <f aca="false">G2318*(1-F2318)</f>
        <v>6.9</v>
      </c>
      <c r="I2318" s="1" t="n">
        <f aca="false">MONTH(A2318)</f>
        <v>12</v>
      </c>
      <c r="J2318" s="57" t="n">
        <f aca="false">D2318*INDEX(Справочник!$E$5:$E$16,MATCH(C2318,Справочник!$A$5:$A$16,0))</f>
        <v>2.3</v>
      </c>
      <c r="K2318" s="57" t="n">
        <f aca="false">D2318*INDEX(Справочник!$F$5:$F$16,MATCH(C2318,Справочник!$A$5:$A$16,0))</f>
        <v>0.7</v>
      </c>
    </row>
    <row r="2319" customFormat="false" ht="15" hidden="false" customHeight="false" outlineLevel="0" collapsed="false">
      <c r="A2319" s="53" t="n">
        <v>46019</v>
      </c>
      <c r="B2319" s="54" t="s">
        <v>1656</v>
      </c>
      <c r="C2319" s="54" t="s">
        <v>82</v>
      </c>
      <c r="D2319" s="54" t="n">
        <v>2</v>
      </c>
      <c r="E2319" s="55" t="n">
        <v>32</v>
      </c>
      <c r="F2319" s="56" t="n">
        <v>0.1</v>
      </c>
      <c r="G2319" s="57" t="n">
        <f aca="false">D2319*E2319</f>
        <v>64</v>
      </c>
      <c r="H2319" s="57" t="n">
        <f aca="false">G2319*(1-F2319)</f>
        <v>57.6</v>
      </c>
      <c r="I2319" s="1" t="n">
        <f aca="false">MONTH(A2319)</f>
        <v>12</v>
      </c>
      <c r="J2319" s="57" t="n">
        <f aca="false">D2319*INDEX(Справочник!$E$5:$E$16,MATCH(C2319,Справочник!$A$5:$A$16,0))</f>
        <v>33</v>
      </c>
      <c r="K2319" s="57" t="n">
        <f aca="false">D2319*INDEX(Справочник!$F$5:$F$16,MATCH(C2319,Справочник!$A$5:$A$16,0))</f>
        <v>4.8</v>
      </c>
    </row>
    <row r="2320" customFormat="false" ht="15" hidden="false" customHeight="false" outlineLevel="0" collapsed="false">
      <c r="A2320" s="53" t="n">
        <v>46019</v>
      </c>
      <c r="B2320" s="54" t="s">
        <v>1657</v>
      </c>
      <c r="C2320" s="54" t="s">
        <v>83</v>
      </c>
      <c r="D2320" s="54" t="n">
        <v>1</v>
      </c>
      <c r="E2320" s="55" t="n">
        <v>11.5</v>
      </c>
      <c r="F2320" s="56" t="n">
        <v>0.1</v>
      </c>
      <c r="G2320" s="57" t="n">
        <f aca="false">D2320*E2320</f>
        <v>11.5</v>
      </c>
      <c r="H2320" s="57" t="n">
        <f aca="false">G2320*(1-F2320)</f>
        <v>10.35</v>
      </c>
      <c r="I2320" s="1" t="n">
        <f aca="false">MONTH(A2320)</f>
        <v>12</v>
      </c>
      <c r="J2320" s="57" t="n">
        <f aca="false">D2320*INDEX(Справочник!$E$5:$E$16,MATCH(C2320,Справочник!$A$5:$A$16,0))</f>
        <v>5.1</v>
      </c>
      <c r="K2320" s="57" t="n">
        <f aca="false">D2320*INDEX(Справочник!$F$5:$F$16,MATCH(C2320,Справочник!$A$5:$A$16,0))</f>
        <v>0.9</v>
      </c>
    </row>
    <row r="2321" customFormat="false" ht="15" hidden="false" customHeight="false" outlineLevel="0" collapsed="false">
      <c r="A2321" s="53" t="n">
        <v>46019</v>
      </c>
      <c r="B2321" s="54" t="s">
        <v>1657</v>
      </c>
      <c r="C2321" s="54" t="s">
        <v>84</v>
      </c>
      <c r="D2321" s="54" t="n">
        <v>2</v>
      </c>
      <c r="E2321" s="55" t="n">
        <v>10.5</v>
      </c>
      <c r="F2321" s="56" t="n">
        <v>0</v>
      </c>
      <c r="G2321" s="57" t="n">
        <f aca="false">D2321*E2321</f>
        <v>21</v>
      </c>
      <c r="H2321" s="57" t="n">
        <f aca="false">G2321*(1-F2321)</f>
        <v>21</v>
      </c>
      <c r="I2321" s="1" t="n">
        <f aca="false">MONTH(A2321)</f>
        <v>12</v>
      </c>
      <c r="J2321" s="57" t="n">
        <f aca="false">D2321*INDEX(Справочник!$E$5:$E$16,MATCH(C2321,Справочник!$A$5:$A$16,0))</f>
        <v>9.4</v>
      </c>
      <c r="K2321" s="57" t="n">
        <f aca="false">D2321*INDEX(Справочник!$F$5:$F$16,MATCH(C2321,Справочник!$A$5:$A$16,0))</f>
        <v>1.8</v>
      </c>
    </row>
    <row r="2322" customFormat="false" ht="15" hidden="false" customHeight="false" outlineLevel="0" collapsed="false">
      <c r="A2322" s="53" t="n">
        <v>46019</v>
      </c>
      <c r="B2322" s="54" t="s">
        <v>1658</v>
      </c>
      <c r="C2322" s="54" t="s">
        <v>89</v>
      </c>
      <c r="D2322" s="54" t="n">
        <v>1</v>
      </c>
      <c r="E2322" s="55" t="n">
        <v>24</v>
      </c>
      <c r="F2322" s="56" t="n">
        <v>0.1</v>
      </c>
      <c r="G2322" s="57" t="n">
        <f aca="false">D2322*E2322</f>
        <v>24</v>
      </c>
      <c r="H2322" s="57" t="n">
        <f aca="false">G2322*(1-F2322)</f>
        <v>21.6</v>
      </c>
      <c r="I2322" s="1" t="n">
        <f aca="false">MONTH(A2322)</f>
        <v>12</v>
      </c>
      <c r="J2322" s="57" t="n">
        <f aca="false">D2322*INDEX(Справочник!$E$5:$E$16,MATCH(C2322,Справочник!$A$5:$A$16,0))</f>
        <v>13.5</v>
      </c>
      <c r="K2322" s="57" t="n">
        <f aca="false">D2322*INDEX(Справочник!$F$5:$F$16,MATCH(C2322,Справочник!$A$5:$A$16,0))</f>
        <v>3.8</v>
      </c>
    </row>
    <row r="2323" customFormat="false" ht="15" hidden="false" customHeight="false" outlineLevel="0" collapsed="false">
      <c r="A2323" s="53" t="n">
        <v>46019</v>
      </c>
      <c r="B2323" s="54" t="s">
        <v>1658</v>
      </c>
      <c r="C2323" s="54" t="s">
        <v>85</v>
      </c>
      <c r="D2323" s="54" t="n">
        <v>1</v>
      </c>
      <c r="E2323" s="55" t="n">
        <v>6.9</v>
      </c>
      <c r="F2323" s="56" t="n">
        <v>0.1</v>
      </c>
      <c r="G2323" s="57" t="n">
        <f aca="false">D2323*E2323</f>
        <v>6.9</v>
      </c>
      <c r="H2323" s="57" t="n">
        <f aca="false">G2323*(1-F2323)</f>
        <v>6.21</v>
      </c>
      <c r="I2323" s="1" t="n">
        <f aca="false">MONTH(A2323)</f>
        <v>12</v>
      </c>
      <c r="J2323" s="57" t="n">
        <f aca="false">D2323*INDEX(Справочник!$E$5:$E$16,MATCH(C2323,Справочник!$A$5:$A$16,0))</f>
        <v>2.3</v>
      </c>
      <c r="K2323" s="57" t="n">
        <f aca="false">D2323*INDEX(Справочник!$F$5:$F$16,MATCH(C2323,Справочник!$A$5:$A$16,0))</f>
        <v>0.7</v>
      </c>
    </row>
    <row r="2324" customFormat="false" ht="15" hidden="false" customHeight="false" outlineLevel="0" collapsed="false">
      <c r="A2324" s="53" t="n">
        <v>46019</v>
      </c>
      <c r="B2324" s="54" t="s">
        <v>1658</v>
      </c>
      <c r="C2324" s="54" t="s">
        <v>87</v>
      </c>
      <c r="D2324" s="54" t="n">
        <v>1</v>
      </c>
      <c r="E2324" s="55" t="n">
        <v>5.9</v>
      </c>
      <c r="F2324" s="56" t="n">
        <v>0.1</v>
      </c>
      <c r="G2324" s="57" t="n">
        <f aca="false">D2324*E2324</f>
        <v>5.9</v>
      </c>
      <c r="H2324" s="57" t="n">
        <f aca="false">G2324*(1-F2324)</f>
        <v>5.31</v>
      </c>
      <c r="I2324" s="1" t="n">
        <f aca="false">MONTH(A2324)</f>
        <v>12</v>
      </c>
      <c r="J2324" s="57" t="n">
        <f aca="false">D2324*INDEX(Справочник!$E$5:$E$16,MATCH(C2324,Справочник!$A$5:$A$16,0))</f>
        <v>1.9</v>
      </c>
      <c r="K2324" s="57" t="n">
        <f aca="false">D2324*INDEX(Справочник!$F$5:$F$16,MATCH(C2324,Справочник!$A$5:$A$16,0))</f>
        <v>0.7</v>
      </c>
    </row>
    <row r="2325" customFormat="false" ht="15" hidden="false" customHeight="false" outlineLevel="0" collapsed="false">
      <c r="A2325" s="53" t="n">
        <v>46019</v>
      </c>
      <c r="B2325" s="54" t="s">
        <v>1659</v>
      </c>
      <c r="C2325" s="54" t="s">
        <v>86</v>
      </c>
      <c r="D2325" s="54" t="n">
        <v>2</v>
      </c>
      <c r="E2325" s="55" t="n">
        <v>7.5</v>
      </c>
      <c r="F2325" s="56" t="n">
        <v>0</v>
      </c>
      <c r="G2325" s="57" t="n">
        <f aca="false">D2325*E2325</f>
        <v>15</v>
      </c>
      <c r="H2325" s="57" t="n">
        <f aca="false">G2325*(1-F2325)</f>
        <v>15</v>
      </c>
      <c r="I2325" s="1" t="n">
        <f aca="false">MONTH(A2325)</f>
        <v>12</v>
      </c>
      <c r="J2325" s="57" t="n">
        <f aca="false">D2325*INDEX(Справочник!$E$5:$E$16,MATCH(C2325,Справочник!$A$5:$A$16,0))</f>
        <v>5.2</v>
      </c>
      <c r="K2325" s="57" t="n">
        <f aca="false">D2325*INDEX(Справочник!$F$5:$F$16,MATCH(C2325,Справочник!$A$5:$A$16,0))</f>
        <v>1.4</v>
      </c>
    </row>
    <row r="2326" customFormat="false" ht="15" hidden="false" customHeight="false" outlineLevel="0" collapsed="false">
      <c r="A2326" s="53" t="n">
        <v>46020</v>
      </c>
      <c r="B2326" s="54" t="s">
        <v>1660</v>
      </c>
      <c r="C2326" s="54" t="s">
        <v>81</v>
      </c>
      <c r="D2326" s="54" t="n">
        <v>1</v>
      </c>
      <c r="E2326" s="55" t="n">
        <v>29.9</v>
      </c>
      <c r="F2326" s="56" t="n">
        <v>0</v>
      </c>
      <c r="G2326" s="57" t="n">
        <f aca="false">D2326*E2326</f>
        <v>29.9</v>
      </c>
      <c r="H2326" s="57" t="n">
        <f aca="false">G2326*(1-F2326)</f>
        <v>29.9</v>
      </c>
      <c r="I2326" s="1" t="n">
        <f aca="false">MONTH(A2326)</f>
        <v>12</v>
      </c>
      <c r="J2326" s="57" t="n">
        <f aca="false">D2326*INDEX(Справочник!$E$5:$E$16,MATCH(C2326,Справочник!$A$5:$A$16,0))</f>
        <v>14.8</v>
      </c>
      <c r="K2326" s="57" t="n">
        <f aca="false">D2326*INDEX(Справочник!$F$5:$F$16,MATCH(C2326,Справочник!$A$5:$A$16,0))</f>
        <v>2.4</v>
      </c>
    </row>
    <row r="2327" customFormat="false" ht="15" hidden="false" customHeight="false" outlineLevel="0" collapsed="false">
      <c r="A2327" s="53" t="n">
        <v>46020</v>
      </c>
      <c r="B2327" s="54" t="s">
        <v>1661</v>
      </c>
      <c r="C2327" s="54" t="s">
        <v>83</v>
      </c>
      <c r="D2327" s="54" t="n">
        <v>1</v>
      </c>
      <c r="E2327" s="55" t="n">
        <v>11.5</v>
      </c>
      <c r="F2327" s="56" t="n">
        <v>0.1</v>
      </c>
      <c r="G2327" s="57" t="n">
        <f aca="false">D2327*E2327</f>
        <v>11.5</v>
      </c>
      <c r="H2327" s="57" t="n">
        <f aca="false">G2327*(1-F2327)</f>
        <v>10.35</v>
      </c>
      <c r="I2327" s="1" t="n">
        <f aca="false">MONTH(A2327)</f>
        <v>12</v>
      </c>
      <c r="J2327" s="57" t="n">
        <f aca="false">D2327*INDEX(Справочник!$E$5:$E$16,MATCH(C2327,Справочник!$A$5:$A$16,0))</f>
        <v>5.1</v>
      </c>
      <c r="K2327" s="57" t="n">
        <f aca="false">D2327*INDEX(Справочник!$F$5:$F$16,MATCH(C2327,Справочник!$A$5:$A$16,0))</f>
        <v>0.9</v>
      </c>
    </row>
    <row r="2328" customFormat="false" ht="15" hidden="false" customHeight="false" outlineLevel="0" collapsed="false">
      <c r="A2328" s="53" t="n">
        <v>46020</v>
      </c>
      <c r="B2328" s="54" t="s">
        <v>1661</v>
      </c>
      <c r="C2328" s="54" t="s">
        <v>80</v>
      </c>
      <c r="D2328" s="54" t="n">
        <v>1</v>
      </c>
      <c r="E2328" s="55" t="n">
        <v>9.9</v>
      </c>
      <c r="F2328" s="56" t="n">
        <v>0</v>
      </c>
      <c r="G2328" s="57" t="n">
        <f aca="false">D2328*E2328</f>
        <v>9.9</v>
      </c>
      <c r="H2328" s="57" t="n">
        <f aca="false">G2328*(1-F2328)</f>
        <v>9.9</v>
      </c>
      <c r="I2328" s="1" t="n">
        <f aca="false">MONTH(A2328)</f>
        <v>12</v>
      </c>
      <c r="J2328" s="57" t="n">
        <f aca="false">D2328*INDEX(Справочник!$E$5:$E$16,MATCH(C2328,Справочник!$A$5:$A$16,0))</f>
        <v>4.2</v>
      </c>
      <c r="K2328" s="57" t="n">
        <f aca="false">D2328*INDEX(Справочник!$F$5:$F$16,MATCH(C2328,Справочник!$A$5:$A$16,0))</f>
        <v>0.9</v>
      </c>
    </row>
    <row r="2329" customFormat="false" ht="15" hidden="false" customHeight="false" outlineLevel="0" collapsed="false">
      <c r="A2329" s="53" t="n">
        <v>46020</v>
      </c>
      <c r="B2329" s="54" t="s">
        <v>1662</v>
      </c>
      <c r="C2329" s="54" t="s">
        <v>90</v>
      </c>
      <c r="D2329" s="54" t="n">
        <v>2</v>
      </c>
      <c r="E2329" s="55" t="n">
        <v>4.5</v>
      </c>
      <c r="F2329" s="56" t="n">
        <v>0</v>
      </c>
      <c r="G2329" s="57" t="n">
        <f aca="false">D2329*E2329</f>
        <v>9</v>
      </c>
      <c r="H2329" s="57" t="n">
        <f aca="false">G2329*(1-F2329)</f>
        <v>9</v>
      </c>
      <c r="I2329" s="1" t="n">
        <f aca="false">MONTH(A2329)</f>
        <v>12</v>
      </c>
      <c r="J2329" s="57" t="n">
        <f aca="false">D2329*INDEX(Справочник!$E$5:$E$16,MATCH(C2329,Справочник!$A$5:$A$16,0))</f>
        <v>3.2</v>
      </c>
      <c r="K2329" s="57" t="n">
        <f aca="false">D2329*INDEX(Справочник!$F$5:$F$16,MATCH(C2329,Справочник!$A$5:$A$16,0))</f>
        <v>5.8</v>
      </c>
    </row>
    <row r="2330" customFormat="false" ht="15" hidden="false" customHeight="false" outlineLevel="0" collapsed="false">
      <c r="A2330" s="53" t="n">
        <v>46020</v>
      </c>
      <c r="B2330" s="54" t="s">
        <v>1663</v>
      </c>
      <c r="C2330" s="54" t="s">
        <v>90</v>
      </c>
      <c r="D2330" s="54" t="n">
        <v>1</v>
      </c>
      <c r="E2330" s="55" t="n">
        <v>4.5</v>
      </c>
      <c r="F2330" s="56" t="n">
        <v>0</v>
      </c>
      <c r="G2330" s="57" t="n">
        <f aca="false">D2330*E2330</f>
        <v>4.5</v>
      </c>
      <c r="H2330" s="57" t="n">
        <f aca="false">G2330*(1-F2330)</f>
        <v>4.5</v>
      </c>
      <c r="I2330" s="1" t="n">
        <f aca="false">MONTH(A2330)</f>
        <v>12</v>
      </c>
      <c r="J2330" s="57" t="n">
        <f aca="false">D2330*INDEX(Справочник!$E$5:$E$16,MATCH(C2330,Справочник!$A$5:$A$16,0))</f>
        <v>1.6</v>
      </c>
      <c r="K2330" s="57" t="n">
        <f aca="false">D2330*INDEX(Справочник!$F$5:$F$16,MATCH(C2330,Справочник!$A$5:$A$16,0))</f>
        <v>2.9</v>
      </c>
    </row>
    <row r="2331" customFormat="false" ht="15" hidden="false" customHeight="false" outlineLevel="0" collapsed="false">
      <c r="A2331" s="53" t="n">
        <v>46020</v>
      </c>
      <c r="B2331" s="54" t="s">
        <v>1664</v>
      </c>
      <c r="C2331" s="54" t="s">
        <v>90</v>
      </c>
      <c r="D2331" s="54" t="n">
        <v>1</v>
      </c>
      <c r="E2331" s="55" t="n">
        <v>4.5</v>
      </c>
      <c r="F2331" s="56" t="n">
        <v>0</v>
      </c>
      <c r="G2331" s="57" t="n">
        <f aca="false">D2331*E2331</f>
        <v>4.5</v>
      </c>
      <c r="H2331" s="57" t="n">
        <f aca="false">G2331*(1-F2331)</f>
        <v>4.5</v>
      </c>
      <c r="I2331" s="1" t="n">
        <f aca="false">MONTH(A2331)</f>
        <v>12</v>
      </c>
      <c r="J2331" s="57" t="n">
        <f aca="false">D2331*INDEX(Справочник!$E$5:$E$16,MATCH(C2331,Справочник!$A$5:$A$16,0))</f>
        <v>1.6</v>
      </c>
      <c r="K2331" s="57" t="n">
        <f aca="false">D2331*INDEX(Справочник!$F$5:$F$16,MATCH(C2331,Справочник!$A$5:$A$16,0))</f>
        <v>2.9</v>
      </c>
    </row>
    <row r="2332" customFormat="false" ht="15" hidden="false" customHeight="false" outlineLevel="0" collapsed="false">
      <c r="A2332" s="53" t="n">
        <v>46020</v>
      </c>
      <c r="B2332" s="54" t="s">
        <v>1664</v>
      </c>
      <c r="C2332" s="54" t="s">
        <v>84</v>
      </c>
      <c r="D2332" s="54" t="n">
        <v>1</v>
      </c>
      <c r="E2332" s="55" t="n">
        <v>10.5</v>
      </c>
      <c r="F2332" s="56" t="n">
        <v>0.1</v>
      </c>
      <c r="G2332" s="57" t="n">
        <f aca="false">D2332*E2332</f>
        <v>10.5</v>
      </c>
      <c r="H2332" s="57" t="n">
        <f aca="false">G2332*(1-F2332)</f>
        <v>9.45</v>
      </c>
      <c r="I2332" s="1" t="n">
        <f aca="false">MONTH(A2332)</f>
        <v>12</v>
      </c>
      <c r="J2332" s="57" t="n">
        <f aca="false">D2332*INDEX(Справочник!$E$5:$E$16,MATCH(C2332,Справочник!$A$5:$A$16,0))</f>
        <v>4.7</v>
      </c>
      <c r="K2332" s="57" t="n">
        <f aca="false">D2332*INDEX(Справочник!$F$5:$F$16,MATCH(C2332,Справочник!$A$5:$A$16,0))</f>
        <v>0.9</v>
      </c>
    </row>
    <row r="2333" customFormat="false" ht="15" hidden="false" customHeight="false" outlineLevel="0" collapsed="false">
      <c r="A2333" s="53" t="n">
        <v>46020</v>
      </c>
      <c r="B2333" s="54" t="s">
        <v>1664</v>
      </c>
      <c r="C2333" s="54" t="s">
        <v>81</v>
      </c>
      <c r="D2333" s="54" t="n">
        <v>1</v>
      </c>
      <c r="E2333" s="55" t="n">
        <v>29.9</v>
      </c>
      <c r="F2333" s="56" t="n">
        <v>0</v>
      </c>
      <c r="G2333" s="57" t="n">
        <f aca="false">D2333*E2333</f>
        <v>29.9</v>
      </c>
      <c r="H2333" s="57" t="n">
        <f aca="false">G2333*(1-F2333)</f>
        <v>29.9</v>
      </c>
      <c r="I2333" s="1" t="n">
        <f aca="false">MONTH(A2333)</f>
        <v>12</v>
      </c>
      <c r="J2333" s="57" t="n">
        <f aca="false">D2333*INDEX(Справочник!$E$5:$E$16,MATCH(C2333,Справочник!$A$5:$A$16,0))</f>
        <v>14.8</v>
      </c>
      <c r="K2333" s="57" t="n">
        <f aca="false">D2333*INDEX(Справочник!$F$5:$F$16,MATCH(C2333,Справочник!$A$5:$A$16,0))</f>
        <v>2.4</v>
      </c>
    </row>
    <row r="2334" customFormat="false" ht="15" hidden="false" customHeight="false" outlineLevel="0" collapsed="false">
      <c r="A2334" s="53" t="n">
        <v>46020</v>
      </c>
      <c r="B2334" s="54" t="s">
        <v>1665</v>
      </c>
      <c r="C2334" s="54" t="s">
        <v>84</v>
      </c>
      <c r="D2334" s="54" t="n">
        <v>2</v>
      </c>
      <c r="E2334" s="55" t="n">
        <v>10.5</v>
      </c>
      <c r="F2334" s="56" t="n">
        <v>0</v>
      </c>
      <c r="G2334" s="57" t="n">
        <f aca="false">D2334*E2334</f>
        <v>21</v>
      </c>
      <c r="H2334" s="57" t="n">
        <f aca="false">G2334*(1-F2334)</f>
        <v>21</v>
      </c>
      <c r="I2334" s="1" t="n">
        <f aca="false">MONTH(A2334)</f>
        <v>12</v>
      </c>
      <c r="J2334" s="57" t="n">
        <f aca="false">D2334*INDEX(Справочник!$E$5:$E$16,MATCH(C2334,Справочник!$A$5:$A$16,0))</f>
        <v>9.4</v>
      </c>
      <c r="K2334" s="57" t="n">
        <f aca="false">D2334*INDEX(Справочник!$F$5:$F$16,MATCH(C2334,Справочник!$A$5:$A$16,0))</f>
        <v>1.8</v>
      </c>
    </row>
    <row r="2335" customFormat="false" ht="15" hidden="false" customHeight="false" outlineLevel="0" collapsed="false">
      <c r="A2335" s="53" t="n">
        <v>46020</v>
      </c>
      <c r="B2335" s="54" t="s">
        <v>1665</v>
      </c>
      <c r="C2335" s="54" t="s">
        <v>83</v>
      </c>
      <c r="D2335" s="54" t="n">
        <v>1</v>
      </c>
      <c r="E2335" s="55" t="n">
        <v>11.5</v>
      </c>
      <c r="F2335" s="56" t="n">
        <v>0</v>
      </c>
      <c r="G2335" s="57" t="n">
        <f aca="false">D2335*E2335</f>
        <v>11.5</v>
      </c>
      <c r="H2335" s="57" t="n">
        <f aca="false">G2335*(1-F2335)</f>
        <v>11.5</v>
      </c>
      <c r="I2335" s="1" t="n">
        <f aca="false">MONTH(A2335)</f>
        <v>12</v>
      </c>
      <c r="J2335" s="57" t="n">
        <f aca="false">D2335*INDEX(Справочник!$E$5:$E$16,MATCH(C2335,Справочник!$A$5:$A$16,0))</f>
        <v>5.1</v>
      </c>
      <c r="K2335" s="57" t="n">
        <f aca="false">D2335*INDEX(Справочник!$F$5:$F$16,MATCH(C2335,Справочник!$A$5:$A$16,0))</f>
        <v>0.9</v>
      </c>
    </row>
    <row r="2336" customFormat="false" ht="15" hidden="false" customHeight="false" outlineLevel="0" collapsed="false">
      <c r="A2336" s="53" t="n">
        <v>46020</v>
      </c>
      <c r="B2336" s="54" t="s">
        <v>1666</v>
      </c>
      <c r="C2336" s="54" t="s">
        <v>83</v>
      </c>
      <c r="D2336" s="54" t="n">
        <v>1</v>
      </c>
      <c r="E2336" s="55" t="n">
        <v>11.5</v>
      </c>
      <c r="F2336" s="56" t="n">
        <v>0</v>
      </c>
      <c r="G2336" s="57" t="n">
        <f aca="false">D2336*E2336</f>
        <v>11.5</v>
      </c>
      <c r="H2336" s="57" t="n">
        <f aca="false">G2336*(1-F2336)</f>
        <v>11.5</v>
      </c>
      <c r="I2336" s="1" t="n">
        <f aca="false">MONTH(A2336)</f>
        <v>12</v>
      </c>
      <c r="J2336" s="57" t="n">
        <f aca="false">D2336*INDEX(Справочник!$E$5:$E$16,MATCH(C2336,Справочник!$A$5:$A$16,0))</f>
        <v>5.1</v>
      </c>
      <c r="K2336" s="57" t="n">
        <f aca="false">D2336*INDEX(Справочник!$F$5:$F$16,MATCH(C2336,Справочник!$A$5:$A$16,0))</f>
        <v>0.9</v>
      </c>
    </row>
    <row r="2337" customFormat="false" ht="15" hidden="false" customHeight="false" outlineLevel="0" collapsed="false">
      <c r="A2337" s="53" t="n">
        <v>46020</v>
      </c>
      <c r="B2337" s="54" t="s">
        <v>1666</v>
      </c>
      <c r="C2337" s="54" t="s">
        <v>80</v>
      </c>
      <c r="D2337" s="54" t="n">
        <v>1</v>
      </c>
      <c r="E2337" s="55" t="n">
        <v>9.9</v>
      </c>
      <c r="F2337" s="56" t="n">
        <v>0.1</v>
      </c>
      <c r="G2337" s="57" t="n">
        <f aca="false">D2337*E2337</f>
        <v>9.9</v>
      </c>
      <c r="H2337" s="57" t="n">
        <f aca="false">G2337*(1-F2337)</f>
        <v>8.91</v>
      </c>
      <c r="I2337" s="1" t="n">
        <f aca="false">MONTH(A2337)</f>
        <v>12</v>
      </c>
      <c r="J2337" s="57" t="n">
        <f aca="false">D2337*INDEX(Справочник!$E$5:$E$16,MATCH(C2337,Справочник!$A$5:$A$16,0))</f>
        <v>4.2</v>
      </c>
      <c r="K2337" s="57" t="n">
        <f aca="false">D2337*INDEX(Справочник!$F$5:$F$16,MATCH(C2337,Справочник!$A$5:$A$16,0))</f>
        <v>0.9</v>
      </c>
    </row>
    <row r="2338" customFormat="false" ht="15" hidden="false" customHeight="false" outlineLevel="0" collapsed="false">
      <c r="A2338" s="53" t="n">
        <v>46020</v>
      </c>
      <c r="B2338" s="54" t="s">
        <v>1667</v>
      </c>
      <c r="C2338" s="54" t="s">
        <v>84</v>
      </c>
      <c r="D2338" s="54" t="n">
        <v>1</v>
      </c>
      <c r="E2338" s="55" t="n">
        <v>10.5</v>
      </c>
      <c r="F2338" s="56" t="n">
        <v>0</v>
      </c>
      <c r="G2338" s="57" t="n">
        <f aca="false">D2338*E2338</f>
        <v>10.5</v>
      </c>
      <c r="H2338" s="57" t="n">
        <f aca="false">G2338*(1-F2338)</f>
        <v>10.5</v>
      </c>
      <c r="I2338" s="1" t="n">
        <f aca="false">MONTH(A2338)</f>
        <v>12</v>
      </c>
      <c r="J2338" s="57" t="n">
        <f aca="false">D2338*INDEX(Справочник!$E$5:$E$16,MATCH(C2338,Справочник!$A$5:$A$16,0))</f>
        <v>4.7</v>
      </c>
      <c r="K2338" s="57" t="n">
        <f aca="false">D2338*INDEX(Справочник!$F$5:$F$16,MATCH(C2338,Справочник!$A$5:$A$16,0))</f>
        <v>0.9</v>
      </c>
    </row>
    <row r="2339" customFormat="false" ht="15" hidden="false" customHeight="false" outlineLevel="0" collapsed="false">
      <c r="A2339" s="53" t="n">
        <v>46020</v>
      </c>
      <c r="B2339" s="54" t="s">
        <v>1668</v>
      </c>
      <c r="C2339" s="54" t="s">
        <v>80</v>
      </c>
      <c r="D2339" s="54" t="n">
        <v>1</v>
      </c>
      <c r="E2339" s="55" t="n">
        <v>9.9</v>
      </c>
      <c r="F2339" s="56" t="n">
        <v>0</v>
      </c>
      <c r="G2339" s="57" t="n">
        <f aca="false">D2339*E2339</f>
        <v>9.9</v>
      </c>
      <c r="H2339" s="57" t="n">
        <f aca="false">G2339*(1-F2339)</f>
        <v>9.9</v>
      </c>
      <c r="I2339" s="1" t="n">
        <f aca="false">MONTH(A2339)</f>
        <v>12</v>
      </c>
      <c r="J2339" s="57" t="n">
        <f aca="false">D2339*INDEX(Справочник!$E$5:$E$16,MATCH(C2339,Справочник!$A$5:$A$16,0))</f>
        <v>4.2</v>
      </c>
      <c r="K2339" s="57" t="n">
        <f aca="false">D2339*INDEX(Справочник!$F$5:$F$16,MATCH(C2339,Справочник!$A$5:$A$16,0))</f>
        <v>0.9</v>
      </c>
    </row>
    <row r="2340" customFormat="false" ht="15" hidden="false" customHeight="false" outlineLevel="0" collapsed="false">
      <c r="A2340" s="53" t="n">
        <v>46020</v>
      </c>
      <c r="B2340" s="54" t="s">
        <v>1668</v>
      </c>
      <c r="C2340" s="54" t="s">
        <v>87</v>
      </c>
      <c r="D2340" s="54" t="n">
        <v>1</v>
      </c>
      <c r="E2340" s="55" t="n">
        <v>5.9</v>
      </c>
      <c r="F2340" s="56" t="n">
        <v>0</v>
      </c>
      <c r="G2340" s="57" t="n">
        <f aca="false">D2340*E2340</f>
        <v>5.9</v>
      </c>
      <c r="H2340" s="57" t="n">
        <f aca="false">G2340*(1-F2340)</f>
        <v>5.9</v>
      </c>
      <c r="I2340" s="1" t="n">
        <f aca="false">MONTH(A2340)</f>
        <v>12</v>
      </c>
      <c r="J2340" s="57" t="n">
        <f aca="false">D2340*INDEX(Справочник!$E$5:$E$16,MATCH(C2340,Справочник!$A$5:$A$16,0))</f>
        <v>1.9</v>
      </c>
      <c r="K2340" s="57" t="n">
        <f aca="false">D2340*INDEX(Справочник!$F$5:$F$16,MATCH(C2340,Справочник!$A$5:$A$16,0))</f>
        <v>0.7</v>
      </c>
    </row>
    <row r="2341" customFormat="false" ht="15" hidden="false" customHeight="false" outlineLevel="0" collapsed="false">
      <c r="A2341" s="53" t="n">
        <v>46020</v>
      </c>
      <c r="B2341" s="54" t="s">
        <v>1668</v>
      </c>
      <c r="C2341" s="54" t="s">
        <v>84</v>
      </c>
      <c r="D2341" s="54" t="n">
        <v>1</v>
      </c>
      <c r="E2341" s="55" t="n">
        <v>10.5</v>
      </c>
      <c r="F2341" s="56" t="n">
        <v>0.1</v>
      </c>
      <c r="G2341" s="57" t="n">
        <f aca="false">D2341*E2341</f>
        <v>10.5</v>
      </c>
      <c r="H2341" s="57" t="n">
        <f aca="false">G2341*(1-F2341)</f>
        <v>9.45</v>
      </c>
      <c r="I2341" s="1" t="n">
        <f aca="false">MONTH(A2341)</f>
        <v>12</v>
      </c>
      <c r="J2341" s="57" t="n">
        <f aca="false">D2341*INDEX(Справочник!$E$5:$E$16,MATCH(C2341,Справочник!$A$5:$A$16,0))</f>
        <v>4.7</v>
      </c>
      <c r="K2341" s="57" t="n">
        <f aca="false">D2341*INDEX(Справочник!$F$5:$F$16,MATCH(C2341,Справочник!$A$5:$A$16,0))</f>
        <v>0.9</v>
      </c>
    </row>
    <row r="2342" customFormat="false" ht="15" hidden="false" customHeight="false" outlineLevel="0" collapsed="false">
      <c r="A2342" s="53" t="n">
        <v>46021</v>
      </c>
      <c r="B2342" s="54" t="s">
        <v>1669</v>
      </c>
      <c r="C2342" s="54" t="s">
        <v>80</v>
      </c>
      <c r="D2342" s="54" t="n">
        <v>1</v>
      </c>
      <c r="E2342" s="55" t="n">
        <v>9.9</v>
      </c>
      <c r="F2342" s="56" t="n">
        <v>0.1</v>
      </c>
      <c r="G2342" s="57" t="n">
        <f aca="false">D2342*E2342</f>
        <v>9.9</v>
      </c>
      <c r="H2342" s="57" t="n">
        <f aca="false">G2342*(1-F2342)</f>
        <v>8.91</v>
      </c>
      <c r="I2342" s="1" t="n">
        <f aca="false">MONTH(A2342)</f>
        <v>12</v>
      </c>
      <c r="J2342" s="57" t="n">
        <f aca="false">D2342*INDEX(Справочник!$E$5:$E$16,MATCH(C2342,Справочник!$A$5:$A$16,0))</f>
        <v>4.2</v>
      </c>
      <c r="K2342" s="57" t="n">
        <f aca="false">D2342*INDEX(Справочник!$F$5:$F$16,MATCH(C2342,Справочник!$A$5:$A$16,0))</f>
        <v>0.9</v>
      </c>
    </row>
    <row r="2343" customFormat="false" ht="15" hidden="false" customHeight="false" outlineLevel="0" collapsed="false">
      <c r="A2343" s="53" t="n">
        <v>46021</v>
      </c>
      <c r="B2343" s="54" t="s">
        <v>1669</v>
      </c>
      <c r="C2343" s="54" t="s">
        <v>82</v>
      </c>
      <c r="D2343" s="54" t="n">
        <v>1</v>
      </c>
      <c r="E2343" s="55" t="n">
        <v>32</v>
      </c>
      <c r="F2343" s="56" t="n">
        <v>0</v>
      </c>
      <c r="G2343" s="57" t="n">
        <f aca="false">D2343*E2343</f>
        <v>32</v>
      </c>
      <c r="H2343" s="57" t="n">
        <f aca="false">G2343*(1-F2343)</f>
        <v>32</v>
      </c>
      <c r="I2343" s="1" t="n">
        <f aca="false">MONTH(A2343)</f>
        <v>12</v>
      </c>
      <c r="J2343" s="57" t="n">
        <f aca="false">D2343*INDEX(Справочник!$E$5:$E$16,MATCH(C2343,Справочник!$A$5:$A$16,0))</f>
        <v>16.5</v>
      </c>
      <c r="K2343" s="57" t="n">
        <f aca="false">D2343*INDEX(Справочник!$F$5:$F$16,MATCH(C2343,Справочник!$A$5:$A$16,0))</f>
        <v>2.4</v>
      </c>
    </row>
    <row r="2344" customFormat="false" ht="15" hidden="false" customHeight="false" outlineLevel="0" collapsed="false">
      <c r="A2344" s="53" t="n">
        <v>46021</v>
      </c>
      <c r="B2344" s="54" t="s">
        <v>1669</v>
      </c>
      <c r="C2344" s="54" t="s">
        <v>86</v>
      </c>
      <c r="D2344" s="54" t="n">
        <v>1</v>
      </c>
      <c r="E2344" s="55" t="n">
        <v>7.5</v>
      </c>
      <c r="F2344" s="56" t="n">
        <v>0.1</v>
      </c>
      <c r="G2344" s="57" t="n">
        <f aca="false">D2344*E2344</f>
        <v>7.5</v>
      </c>
      <c r="H2344" s="57" t="n">
        <f aca="false">G2344*(1-F2344)</f>
        <v>6.75</v>
      </c>
      <c r="I2344" s="1" t="n">
        <f aca="false">MONTH(A2344)</f>
        <v>12</v>
      </c>
      <c r="J2344" s="57" t="n">
        <f aca="false">D2344*INDEX(Справочник!$E$5:$E$16,MATCH(C2344,Справочник!$A$5:$A$16,0))</f>
        <v>2.6</v>
      </c>
      <c r="K2344" s="57" t="n">
        <f aca="false">D2344*INDEX(Справочник!$F$5:$F$16,MATCH(C2344,Справочник!$A$5:$A$16,0))</f>
        <v>0.7</v>
      </c>
    </row>
    <row r="2345" customFormat="false" ht="15" hidden="false" customHeight="false" outlineLevel="0" collapsed="false">
      <c r="A2345" s="53" t="n">
        <v>46021</v>
      </c>
      <c r="B2345" s="54" t="s">
        <v>1670</v>
      </c>
      <c r="C2345" s="54" t="s">
        <v>81</v>
      </c>
      <c r="D2345" s="54" t="n">
        <v>1</v>
      </c>
      <c r="E2345" s="55" t="n">
        <v>29.9</v>
      </c>
      <c r="F2345" s="56" t="n">
        <v>0</v>
      </c>
      <c r="G2345" s="57" t="n">
        <f aca="false">D2345*E2345</f>
        <v>29.9</v>
      </c>
      <c r="H2345" s="57" t="n">
        <f aca="false">G2345*(1-F2345)</f>
        <v>29.9</v>
      </c>
      <c r="I2345" s="1" t="n">
        <f aca="false">MONTH(A2345)</f>
        <v>12</v>
      </c>
      <c r="J2345" s="57" t="n">
        <f aca="false">D2345*INDEX(Справочник!$E$5:$E$16,MATCH(C2345,Справочник!$A$5:$A$16,0))</f>
        <v>14.8</v>
      </c>
      <c r="K2345" s="57" t="n">
        <f aca="false">D2345*INDEX(Справочник!$F$5:$F$16,MATCH(C2345,Справочник!$A$5:$A$16,0))</f>
        <v>2.4</v>
      </c>
    </row>
    <row r="2346" customFormat="false" ht="15" hidden="false" customHeight="false" outlineLevel="0" collapsed="false">
      <c r="A2346" s="53" t="n">
        <v>46021</v>
      </c>
      <c r="B2346" s="54" t="s">
        <v>1671</v>
      </c>
      <c r="C2346" s="54" t="s">
        <v>81</v>
      </c>
      <c r="D2346" s="54" t="n">
        <v>1</v>
      </c>
      <c r="E2346" s="55" t="n">
        <v>29.9</v>
      </c>
      <c r="F2346" s="56" t="n">
        <v>0</v>
      </c>
      <c r="G2346" s="57" t="n">
        <f aca="false">D2346*E2346</f>
        <v>29.9</v>
      </c>
      <c r="H2346" s="57" t="n">
        <f aca="false">G2346*(1-F2346)</f>
        <v>29.9</v>
      </c>
      <c r="I2346" s="1" t="n">
        <f aca="false">MONTH(A2346)</f>
        <v>12</v>
      </c>
      <c r="J2346" s="57" t="n">
        <f aca="false">D2346*INDEX(Справочник!$E$5:$E$16,MATCH(C2346,Справочник!$A$5:$A$16,0))</f>
        <v>14.8</v>
      </c>
      <c r="K2346" s="57" t="n">
        <f aca="false">D2346*INDEX(Справочник!$F$5:$F$16,MATCH(C2346,Справочник!$A$5:$A$16,0))</f>
        <v>2.4</v>
      </c>
    </row>
    <row r="2347" customFormat="false" ht="15" hidden="false" customHeight="false" outlineLevel="0" collapsed="false">
      <c r="A2347" s="53" t="n">
        <v>46021</v>
      </c>
      <c r="B2347" s="54" t="s">
        <v>1672</v>
      </c>
      <c r="C2347" s="54" t="s">
        <v>80</v>
      </c>
      <c r="D2347" s="54" t="n">
        <v>1</v>
      </c>
      <c r="E2347" s="55" t="n">
        <v>9.9</v>
      </c>
      <c r="F2347" s="56" t="n">
        <v>0.1</v>
      </c>
      <c r="G2347" s="57" t="n">
        <f aca="false">D2347*E2347</f>
        <v>9.9</v>
      </c>
      <c r="H2347" s="57" t="n">
        <f aca="false">G2347*(1-F2347)</f>
        <v>8.91</v>
      </c>
      <c r="I2347" s="1" t="n">
        <f aca="false">MONTH(A2347)</f>
        <v>12</v>
      </c>
      <c r="J2347" s="57" t="n">
        <f aca="false">D2347*INDEX(Справочник!$E$5:$E$16,MATCH(C2347,Справочник!$A$5:$A$16,0))</f>
        <v>4.2</v>
      </c>
      <c r="K2347" s="57" t="n">
        <f aca="false">D2347*INDEX(Справочник!$F$5:$F$16,MATCH(C2347,Справочник!$A$5:$A$16,0))</f>
        <v>0.9</v>
      </c>
    </row>
    <row r="2348" customFormat="false" ht="15" hidden="false" customHeight="false" outlineLevel="0" collapsed="false">
      <c r="A2348" s="53" t="n">
        <v>46021</v>
      </c>
      <c r="B2348" s="54" t="s">
        <v>1673</v>
      </c>
      <c r="C2348" s="54" t="s">
        <v>80</v>
      </c>
      <c r="D2348" s="54" t="n">
        <v>1</v>
      </c>
      <c r="E2348" s="55" t="n">
        <v>9.9</v>
      </c>
      <c r="F2348" s="56" t="n">
        <v>0</v>
      </c>
      <c r="G2348" s="57" t="n">
        <f aca="false">D2348*E2348</f>
        <v>9.9</v>
      </c>
      <c r="H2348" s="57" t="n">
        <f aca="false">G2348*(1-F2348)</f>
        <v>9.9</v>
      </c>
      <c r="I2348" s="1" t="n">
        <f aca="false">MONTH(A2348)</f>
        <v>12</v>
      </c>
      <c r="J2348" s="57" t="n">
        <f aca="false">D2348*INDEX(Справочник!$E$5:$E$16,MATCH(C2348,Справочник!$A$5:$A$16,0))</f>
        <v>4.2</v>
      </c>
      <c r="K2348" s="57" t="n">
        <f aca="false">D2348*INDEX(Справочник!$F$5:$F$16,MATCH(C2348,Справочник!$A$5:$A$16,0))</f>
        <v>0.9</v>
      </c>
    </row>
    <row r="2349" customFormat="false" ht="15" hidden="false" customHeight="false" outlineLevel="0" collapsed="false">
      <c r="A2349" s="53" t="n">
        <v>46021</v>
      </c>
      <c r="B2349" s="54" t="s">
        <v>1673</v>
      </c>
      <c r="C2349" s="54" t="s">
        <v>82</v>
      </c>
      <c r="D2349" s="54" t="n">
        <v>1</v>
      </c>
      <c r="E2349" s="55" t="n">
        <v>32</v>
      </c>
      <c r="F2349" s="56" t="n">
        <v>0</v>
      </c>
      <c r="G2349" s="57" t="n">
        <f aca="false">D2349*E2349</f>
        <v>32</v>
      </c>
      <c r="H2349" s="57" t="n">
        <f aca="false">G2349*(1-F2349)</f>
        <v>32</v>
      </c>
      <c r="I2349" s="1" t="n">
        <f aca="false">MONTH(A2349)</f>
        <v>12</v>
      </c>
      <c r="J2349" s="57" t="n">
        <f aca="false">D2349*INDEX(Справочник!$E$5:$E$16,MATCH(C2349,Справочник!$A$5:$A$16,0))</f>
        <v>16.5</v>
      </c>
      <c r="K2349" s="57" t="n">
        <f aca="false">D2349*INDEX(Справочник!$F$5:$F$16,MATCH(C2349,Справочник!$A$5:$A$16,0))</f>
        <v>2.4</v>
      </c>
    </row>
    <row r="2350" customFormat="false" ht="15" hidden="false" customHeight="false" outlineLevel="0" collapsed="false">
      <c r="A2350" s="53" t="n">
        <v>46021</v>
      </c>
      <c r="B2350" s="54" t="s">
        <v>1673</v>
      </c>
      <c r="C2350" s="54" t="s">
        <v>84</v>
      </c>
      <c r="D2350" s="54" t="n">
        <v>1</v>
      </c>
      <c r="E2350" s="55" t="n">
        <v>10.5</v>
      </c>
      <c r="F2350" s="56" t="n">
        <v>0.1</v>
      </c>
      <c r="G2350" s="57" t="n">
        <f aca="false">D2350*E2350</f>
        <v>10.5</v>
      </c>
      <c r="H2350" s="57" t="n">
        <f aca="false">G2350*(1-F2350)</f>
        <v>9.45</v>
      </c>
      <c r="I2350" s="1" t="n">
        <f aca="false">MONTH(A2350)</f>
        <v>12</v>
      </c>
      <c r="J2350" s="57" t="n">
        <f aca="false">D2350*INDEX(Справочник!$E$5:$E$16,MATCH(C2350,Справочник!$A$5:$A$16,0))</f>
        <v>4.7</v>
      </c>
      <c r="K2350" s="57" t="n">
        <f aca="false">D2350*INDEX(Справочник!$F$5:$F$16,MATCH(C2350,Справочник!$A$5:$A$16,0))</f>
        <v>0.9</v>
      </c>
    </row>
    <row r="2351" customFormat="false" ht="15" hidden="false" customHeight="false" outlineLevel="0" collapsed="false">
      <c r="A2351" s="53" t="n">
        <v>46021</v>
      </c>
      <c r="B2351" s="54" t="s">
        <v>1674</v>
      </c>
      <c r="C2351" s="54" t="s">
        <v>83</v>
      </c>
      <c r="D2351" s="54" t="n">
        <v>1</v>
      </c>
      <c r="E2351" s="55" t="n">
        <v>11.5</v>
      </c>
      <c r="F2351" s="56" t="n">
        <v>0.1</v>
      </c>
      <c r="G2351" s="57" t="n">
        <f aca="false">D2351*E2351</f>
        <v>11.5</v>
      </c>
      <c r="H2351" s="57" t="n">
        <f aca="false">G2351*(1-F2351)</f>
        <v>10.35</v>
      </c>
      <c r="I2351" s="1" t="n">
        <f aca="false">MONTH(A2351)</f>
        <v>12</v>
      </c>
      <c r="J2351" s="57" t="n">
        <f aca="false">D2351*INDEX(Справочник!$E$5:$E$16,MATCH(C2351,Справочник!$A$5:$A$16,0))</f>
        <v>5.1</v>
      </c>
      <c r="K2351" s="57" t="n">
        <f aca="false">D2351*INDEX(Справочник!$F$5:$F$16,MATCH(C2351,Справочник!$A$5:$A$16,0))</f>
        <v>0.9</v>
      </c>
    </row>
    <row r="2352" customFormat="false" ht="15" hidden="false" customHeight="false" outlineLevel="0" collapsed="false">
      <c r="A2352" s="53" t="n">
        <v>46021</v>
      </c>
      <c r="B2352" s="54" t="s">
        <v>1674</v>
      </c>
      <c r="C2352" s="54" t="s">
        <v>80</v>
      </c>
      <c r="D2352" s="54" t="n">
        <v>2</v>
      </c>
      <c r="E2352" s="55" t="n">
        <v>9.9</v>
      </c>
      <c r="F2352" s="56" t="n">
        <v>0.1</v>
      </c>
      <c r="G2352" s="57" t="n">
        <f aca="false">D2352*E2352</f>
        <v>19.8</v>
      </c>
      <c r="H2352" s="57" t="n">
        <f aca="false">G2352*(1-F2352)</f>
        <v>17.82</v>
      </c>
      <c r="I2352" s="1" t="n">
        <f aca="false">MONTH(A2352)</f>
        <v>12</v>
      </c>
      <c r="J2352" s="57" t="n">
        <f aca="false">D2352*INDEX(Справочник!$E$5:$E$16,MATCH(C2352,Справочник!$A$5:$A$16,0))</f>
        <v>8.4</v>
      </c>
      <c r="K2352" s="57" t="n">
        <f aca="false">D2352*INDEX(Справочник!$F$5:$F$16,MATCH(C2352,Справочник!$A$5:$A$16,0))</f>
        <v>1.8</v>
      </c>
    </row>
    <row r="2353" customFormat="false" ht="15" hidden="false" customHeight="false" outlineLevel="0" collapsed="false">
      <c r="A2353" s="53" t="n">
        <v>46022</v>
      </c>
      <c r="B2353" s="54" t="s">
        <v>1675</v>
      </c>
      <c r="C2353" s="54" t="s">
        <v>86</v>
      </c>
      <c r="D2353" s="54" t="n">
        <v>1</v>
      </c>
      <c r="E2353" s="55" t="n">
        <v>7.5</v>
      </c>
      <c r="F2353" s="56" t="n">
        <v>0</v>
      </c>
      <c r="G2353" s="57" t="n">
        <f aca="false">D2353*E2353</f>
        <v>7.5</v>
      </c>
      <c r="H2353" s="57" t="n">
        <f aca="false">G2353*(1-F2353)</f>
        <v>7.5</v>
      </c>
      <c r="I2353" s="1" t="n">
        <f aca="false">MONTH(A2353)</f>
        <v>12</v>
      </c>
      <c r="J2353" s="57" t="n">
        <f aca="false">D2353*INDEX(Справочник!$E$5:$E$16,MATCH(C2353,Справочник!$A$5:$A$16,0))</f>
        <v>2.6</v>
      </c>
      <c r="K2353" s="57" t="n">
        <f aca="false">D2353*INDEX(Справочник!$F$5:$F$16,MATCH(C2353,Справочник!$A$5:$A$16,0))</f>
        <v>0.7</v>
      </c>
    </row>
    <row r="2354" customFormat="false" ht="15" hidden="false" customHeight="false" outlineLevel="0" collapsed="false">
      <c r="A2354" s="53" t="n">
        <v>46022</v>
      </c>
      <c r="B2354" s="54" t="s">
        <v>1676</v>
      </c>
      <c r="C2354" s="54" t="s">
        <v>87</v>
      </c>
      <c r="D2354" s="54" t="n">
        <v>3</v>
      </c>
      <c r="E2354" s="55" t="n">
        <v>5.9</v>
      </c>
      <c r="F2354" s="56" t="n">
        <v>0</v>
      </c>
      <c r="G2354" s="57" t="n">
        <f aca="false">D2354*E2354</f>
        <v>17.7</v>
      </c>
      <c r="H2354" s="57" t="n">
        <f aca="false">G2354*(1-F2354)</f>
        <v>17.7</v>
      </c>
      <c r="I2354" s="1" t="n">
        <f aca="false">MONTH(A2354)</f>
        <v>12</v>
      </c>
      <c r="J2354" s="57" t="n">
        <f aca="false">D2354*INDEX(Справочник!$E$5:$E$16,MATCH(C2354,Справочник!$A$5:$A$16,0))</f>
        <v>5.7</v>
      </c>
      <c r="K2354" s="57" t="n">
        <f aca="false">D2354*INDEX(Справочник!$F$5:$F$16,MATCH(C2354,Справочник!$A$5:$A$16,0))</f>
        <v>2.1</v>
      </c>
    </row>
    <row r="2355" customFormat="false" ht="15" hidden="false" customHeight="false" outlineLevel="0" collapsed="false">
      <c r="A2355" s="53" t="n">
        <v>46022</v>
      </c>
      <c r="B2355" s="54" t="s">
        <v>1676</v>
      </c>
      <c r="C2355" s="54" t="s">
        <v>86</v>
      </c>
      <c r="D2355" s="54" t="n">
        <v>1</v>
      </c>
      <c r="E2355" s="55" t="n">
        <v>7.5</v>
      </c>
      <c r="F2355" s="56" t="n">
        <v>0.1</v>
      </c>
      <c r="G2355" s="57" t="n">
        <f aca="false">D2355*E2355</f>
        <v>7.5</v>
      </c>
      <c r="H2355" s="57" t="n">
        <f aca="false">G2355*(1-F2355)</f>
        <v>6.75</v>
      </c>
      <c r="I2355" s="1" t="n">
        <f aca="false">MONTH(A2355)</f>
        <v>12</v>
      </c>
      <c r="J2355" s="57" t="n">
        <f aca="false">D2355*INDEX(Справочник!$E$5:$E$16,MATCH(C2355,Справочник!$A$5:$A$16,0))</f>
        <v>2.6</v>
      </c>
      <c r="K2355" s="57" t="n">
        <f aca="false">D2355*INDEX(Справочник!$F$5:$F$16,MATCH(C2355,Справочник!$A$5:$A$16,0))</f>
        <v>0.7</v>
      </c>
    </row>
    <row r="2356" customFormat="false" ht="15" hidden="false" customHeight="false" outlineLevel="0" collapsed="false">
      <c r="A2356" s="53" t="n">
        <v>46022</v>
      </c>
      <c r="B2356" s="54" t="s">
        <v>1677</v>
      </c>
      <c r="C2356" s="54" t="s">
        <v>88</v>
      </c>
      <c r="D2356" s="54" t="n">
        <v>1</v>
      </c>
      <c r="E2356" s="55" t="n">
        <v>39</v>
      </c>
      <c r="F2356" s="56" t="n">
        <v>0.1</v>
      </c>
      <c r="G2356" s="57" t="n">
        <f aca="false">D2356*E2356</f>
        <v>39</v>
      </c>
      <c r="H2356" s="57" t="n">
        <f aca="false">G2356*(1-F2356)</f>
        <v>35.1</v>
      </c>
      <c r="I2356" s="1" t="n">
        <f aca="false">MONTH(A2356)</f>
        <v>12</v>
      </c>
      <c r="J2356" s="57" t="n">
        <f aca="false">D2356*INDEX(Справочник!$E$5:$E$16,MATCH(C2356,Справочник!$A$5:$A$16,0))</f>
        <v>24</v>
      </c>
      <c r="K2356" s="57" t="n">
        <f aca="false">D2356*INDEX(Справочник!$F$5:$F$16,MATCH(C2356,Справочник!$A$5:$A$16,0))</f>
        <v>4.2</v>
      </c>
    </row>
    <row r="2357" customFormat="false" ht="15" hidden="false" customHeight="false" outlineLevel="0" collapsed="false">
      <c r="A2357" s="53" t="n">
        <v>46022</v>
      </c>
      <c r="B2357" s="54" t="s">
        <v>1677</v>
      </c>
      <c r="C2357" s="54" t="s">
        <v>83</v>
      </c>
      <c r="D2357" s="54" t="n">
        <v>2</v>
      </c>
      <c r="E2357" s="55" t="n">
        <v>11.5</v>
      </c>
      <c r="F2357" s="56" t="n">
        <v>0</v>
      </c>
      <c r="G2357" s="57" t="n">
        <f aca="false">D2357*E2357</f>
        <v>23</v>
      </c>
      <c r="H2357" s="57" t="n">
        <f aca="false">G2357*(1-F2357)</f>
        <v>23</v>
      </c>
      <c r="I2357" s="1" t="n">
        <f aca="false">MONTH(A2357)</f>
        <v>12</v>
      </c>
      <c r="J2357" s="57" t="n">
        <f aca="false">D2357*INDEX(Справочник!$E$5:$E$16,MATCH(C2357,Справочник!$A$5:$A$16,0))</f>
        <v>10.2</v>
      </c>
      <c r="K2357" s="57" t="n">
        <f aca="false">D2357*INDEX(Справочник!$F$5:$F$16,MATCH(C2357,Справочник!$A$5:$A$16,0))</f>
        <v>1.8</v>
      </c>
    </row>
    <row r="2358" customFormat="false" ht="15" hidden="false" customHeight="false" outlineLevel="0" collapsed="false">
      <c r="A2358" s="53" t="n">
        <v>46022</v>
      </c>
      <c r="B2358" s="54" t="s">
        <v>1678</v>
      </c>
      <c r="C2358" s="54" t="s">
        <v>80</v>
      </c>
      <c r="D2358" s="54" t="n">
        <v>2</v>
      </c>
      <c r="E2358" s="55" t="n">
        <v>9.9</v>
      </c>
      <c r="F2358" s="56" t="n">
        <v>0.1</v>
      </c>
      <c r="G2358" s="57" t="n">
        <f aca="false">D2358*E2358</f>
        <v>19.8</v>
      </c>
      <c r="H2358" s="57" t="n">
        <f aca="false">G2358*(1-F2358)</f>
        <v>17.82</v>
      </c>
      <c r="I2358" s="1" t="n">
        <f aca="false">MONTH(A2358)</f>
        <v>12</v>
      </c>
      <c r="J2358" s="57" t="n">
        <f aca="false">D2358*INDEX(Справочник!$E$5:$E$16,MATCH(C2358,Справочник!$A$5:$A$16,0))</f>
        <v>8.4</v>
      </c>
      <c r="K2358" s="57" t="n">
        <f aca="false">D2358*INDEX(Справочник!$F$5:$F$16,MATCH(C2358,Справочник!$A$5:$A$16,0))</f>
        <v>1.8</v>
      </c>
    </row>
    <row r="2359" customFormat="false" ht="15" hidden="false" customHeight="false" outlineLevel="0" collapsed="false">
      <c r="A2359" s="53" t="n">
        <v>46022</v>
      </c>
      <c r="B2359" s="54" t="s">
        <v>1679</v>
      </c>
      <c r="C2359" s="54" t="s">
        <v>86</v>
      </c>
      <c r="D2359" s="54" t="n">
        <v>1</v>
      </c>
      <c r="E2359" s="55" t="n">
        <v>7.5</v>
      </c>
      <c r="F2359" s="56" t="n">
        <v>0</v>
      </c>
      <c r="G2359" s="57" t="n">
        <f aca="false">D2359*E2359</f>
        <v>7.5</v>
      </c>
      <c r="H2359" s="57" t="n">
        <f aca="false">G2359*(1-F2359)</f>
        <v>7.5</v>
      </c>
      <c r="I2359" s="1" t="n">
        <f aca="false">MONTH(A2359)</f>
        <v>12</v>
      </c>
      <c r="J2359" s="57" t="n">
        <f aca="false">D2359*INDEX(Справочник!$E$5:$E$16,MATCH(C2359,Справочник!$A$5:$A$16,0))</f>
        <v>2.6</v>
      </c>
      <c r="K2359" s="57" t="n">
        <f aca="false">D2359*INDEX(Справочник!$F$5:$F$16,MATCH(C2359,Справочник!$A$5:$A$16,0))</f>
        <v>0.7</v>
      </c>
    </row>
    <row r="2360" customFormat="false" ht="15" hidden="false" customHeight="false" outlineLevel="0" collapsed="false">
      <c r="A2360" s="53" t="n">
        <v>46022</v>
      </c>
      <c r="B2360" s="54" t="s">
        <v>1679</v>
      </c>
      <c r="C2360" s="54" t="s">
        <v>80</v>
      </c>
      <c r="D2360" s="54" t="n">
        <v>2</v>
      </c>
      <c r="E2360" s="55" t="n">
        <v>9.9</v>
      </c>
      <c r="F2360" s="56" t="n">
        <v>0</v>
      </c>
      <c r="G2360" s="57" t="n">
        <f aca="false">D2360*E2360</f>
        <v>19.8</v>
      </c>
      <c r="H2360" s="57" t="n">
        <f aca="false">G2360*(1-F2360)</f>
        <v>19.8</v>
      </c>
      <c r="I2360" s="1" t="n">
        <f aca="false">MONTH(A2360)</f>
        <v>12</v>
      </c>
      <c r="J2360" s="57" t="n">
        <f aca="false">D2360*INDEX(Справочник!$E$5:$E$16,MATCH(C2360,Справочник!$A$5:$A$16,0))</f>
        <v>8.4</v>
      </c>
      <c r="K2360" s="57" t="n">
        <f aca="false">D2360*INDEX(Справочник!$F$5:$F$16,MATCH(C2360,Справочник!$A$5:$A$16,0))</f>
        <v>1.8</v>
      </c>
    </row>
    <row r="2361" customFormat="false" ht="15" hidden="false" customHeight="false" outlineLevel="0" collapsed="false">
      <c r="A2361" s="53" t="n">
        <v>46022</v>
      </c>
      <c r="B2361" s="54" t="s">
        <v>1680</v>
      </c>
      <c r="C2361" s="54" t="s">
        <v>86</v>
      </c>
      <c r="D2361" s="54" t="n">
        <v>1</v>
      </c>
      <c r="E2361" s="55" t="n">
        <v>7.5</v>
      </c>
      <c r="F2361" s="56" t="n">
        <v>0</v>
      </c>
      <c r="G2361" s="57" t="n">
        <f aca="false">D2361*E2361</f>
        <v>7.5</v>
      </c>
      <c r="H2361" s="57" t="n">
        <f aca="false">G2361*(1-F2361)</f>
        <v>7.5</v>
      </c>
      <c r="I2361" s="1" t="n">
        <f aca="false">MONTH(A2361)</f>
        <v>12</v>
      </c>
      <c r="J2361" s="57" t="n">
        <f aca="false">D2361*INDEX(Справочник!$E$5:$E$16,MATCH(C2361,Справочник!$A$5:$A$16,0))</f>
        <v>2.6</v>
      </c>
      <c r="K2361" s="57" t="n">
        <f aca="false">D2361*INDEX(Справочник!$F$5:$F$16,MATCH(C2361,Справочник!$A$5:$A$16,0))</f>
        <v>0.7</v>
      </c>
    </row>
    <row r="2362" customFormat="false" ht="15" hidden="false" customHeight="false" outlineLevel="0" collapsed="false">
      <c r="A2362" s="53" t="n">
        <v>46022</v>
      </c>
      <c r="B2362" s="54" t="s">
        <v>1681</v>
      </c>
      <c r="C2362" s="54" t="s">
        <v>86</v>
      </c>
      <c r="D2362" s="54" t="n">
        <v>1</v>
      </c>
      <c r="E2362" s="55" t="n">
        <v>7.5</v>
      </c>
      <c r="F2362" s="56" t="n">
        <v>0</v>
      </c>
      <c r="G2362" s="57" t="n">
        <f aca="false">D2362*E2362</f>
        <v>7.5</v>
      </c>
      <c r="H2362" s="57" t="n">
        <f aca="false">G2362*(1-F2362)</f>
        <v>7.5</v>
      </c>
      <c r="I2362" s="1" t="n">
        <f aca="false">MONTH(A2362)</f>
        <v>12</v>
      </c>
      <c r="J2362" s="57" t="n">
        <f aca="false">D2362*INDEX(Справочник!$E$5:$E$16,MATCH(C2362,Справочник!$A$5:$A$16,0))</f>
        <v>2.6</v>
      </c>
      <c r="K2362" s="57" t="n">
        <f aca="false">D2362*INDEX(Справочник!$F$5:$F$16,MATCH(C2362,Справочник!$A$5:$A$16,0))</f>
        <v>0.7</v>
      </c>
    </row>
    <row r="2363" customFormat="false" ht="15" hidden="false" customHeight="false" outlineLevel="0" collapsed="false">
      <c r="A2363" s="53" t="n">
        <v>46022</v>
      </c>
      <c r="B2363" s="54" t="s">
        <v>1681</v>
      </c>
      <c r="C2363" s="54" t="s">
        <v>83</v>
      </c>
      <c r="D2363" s="54" t="n">
        <v>2</v>
      </c>
      <c r="E2363" s="55" t="n">
        <v>11.5</v>
      </c>
      <c r="F2363" s="56" t="n">
        <v>0.1</v>
      </c>
      <c r="G2363" s="57" t="n">
        <f aca="false">D2363*E2363</f>
        <v>23</v>
      </c>
      <c r="H2363" s="57" t="n">
        <f aca="false">G2363*(1-F2363)</f>
        <v>20.7</v>
      </c>
      <c r="I2363" s="1" t="n">
        <f aca="false">MONTH(A2363)</f>
        <v>12</v>
      </c>
      <c r="J2363" s="57" t="n">
        <f aca="false">D2363*INDEX(Справочник!$E$5:$E$16,MATCH(C2363,Справочник!$A$5:$A$16,0))</f>
        <v>10.2</v>
      </c>
      <c r="K2363" s="57" t="n">
        <f aca="false">D2363*INDEX(Справочник!$F$5:$F$16,MATCH(C2363,Справочник!$A$5:$A$16,0))</f>
        <v>1.8</v>
      </c>
    </row>
    <row r="2364" customFormat="false" ht="15" hidden="false" customHeight="false" outlineLevel="0" collapsed="false">
      <c r="A2364" s="53" t="n">
        <v>46022</v>
      </c>
      <c r="B2364" s="54" t="s">
        <v>1682</v>
      </c>
      <c r="C2364" s="54" t="s">
        <v>84</v>
      </c>
      <c r="D2364" s="54" t="n">
        <v>1</v>
      </c>
      <c r="E2364" s="55" t="n">
        <v>10.5</v>
      </c>
      <c r="F2364" s="56" t="n">
        <v>0.1</v>
      </c>
      <c r="G2364" s="57" t="n">
        <f aca="false">D2364*E2364</f>
        <v>10.5</v>
      </c>
      <c r="H2364" s="57" t="n">
        <f aca="false">G2364*(1-F2364)</f>
        <v>9.45</v>
      </c>
      <c r="I2364" s="1" t="n">
        <f aca="false">MONTH(A2364)</f>
        <v>12</v>
      </c>
      <c r="J2364" s="57" t="n">
        <f aca="false">D2364*INDEX(Справочник!$E$5:$E$16,MATCH(C2364,Справочник!$A$5:$A$16,0))</f>
        <v>4.7</v>
      </c>
      <c r="K2364" s="57" t="n">
        <f aca="false">D2364*INDEX(Справочник!$F$5:$F$16,MATCH(C2364,Справочник!$A$5:$A$16,0))</f>
        <v>0.9</v>
      </c>
    </row>
    <row r="2365" customFormat="false" ht="15" hidden="false" customHeight="false" outlineLevel="0" collapsed="false">
      <c r="A2365" s="53" t="n">
        <v>46022</v>
      </c>
      <c r="B2365" s="54" t="s">
        <v>1683</v>
      </c>
      <c r="C2365" s="54" t="s">
        <v>90</v>
      </c>
      <c r="D2365" s="54" t="n">
        <v>1</v>
      </c>
      <c r="E2365" s="55" t="n">
        <v>4.5</v>
      </c>
      <c r="F2365" s="56" t="n">
        <v>0</v>
      </c>
      <c r="G2365" s="57" t="n">
        <f aca="false">D2365*E2365</f>
        <v>4.5</v>
      </c>
      <c r="H2365" s="57" t="n">
        <f aca="false">G2365*(1-F2365)</f>
        <v>4.5</v>
      </c>
      <c r="I2365" s="1" t="n">
        <f aca="false">MONTH(A2365)</f>
        <v>12</v>
      </c>
      <c r="J2365" s="57" t="n">
        <f aca="false">D2365*INDEX(Справочник!$E$5:$E$16,MATCH(C2365,Справочник!$A$5:$A$16,0))</f>
        <v>1.6</v>
      </c>
      <c r="K2365" s="57" t="n">
        <f aca="false">D2365*INDEX(Справочник!$F$5:$F$16,MATCH(C2365,Справочник!$A$5:$A$16,0))</f>
        <v>2.9</v>
      </c>
    </row>
    <row r="2366" customFormat="false" ht="15" hidden="false" customHeight="false" outlineLevel="0" collapsed="false">
      <c r="A2366" s="53" t="n">
        <v>46022</v>
      </c>
      <c r="B2366" s="54" t="s">
        <v>1683</v>
      </c>
      <c r="C2366" s="54" t="s">
        <v>85</v>
      </c>
      <c r="D2366" s="54" t="n">
        <v>2</v>
      </c>
      <c r="E2366" s="55" t="n">
        <v>6.9</v>
      </c>
      <c r="F2366" s="56" t="n">
        <v>0</v>
      </c>
      <c r="G2366" s="57" t="n">
        <f aca="false">D2366*E2366</f>
        <v>13.8</v>
      </c>
      <c r="H2366" s="57" t="n">
        <f aca="false">G2366*(1-F2366)</f>
        <v>13.8</v>
      </c>
      <c r="I2366" s="1" t="n">
        <f aca="false">MONTH(A2366)</f>
        <v>12</v>
      </c>
      <c r="J2366" s="57" t="n">
        <f aca="false">D2366*INDEX(Справочник!$E$5:$E$16,MATCH(C2366,Справочник!$A$5:$A$16,0))</f>
        <v>4.6</v>
      </c>
      <c r="K2366" s="57" t="n">
        <f aca="false">D2366*INDEX(Справочник!$F$5:$F$16,MATCH(C2366,Справочник!$A$5:$A$16,0))</f>
        <v>1.4</v>
      </c>
    </row>
    <row r="2367" customFormat="false" ht="15" hidden="false" customHeight="false" outlineLevel="0" collapsed="false">
      <c r="A2367" s="53" t="n">
        <v>46022</v>
      </c>
      <c r="B2367" s="54" t="s">
        <v>1683</v>
      </c>
      <c r="C2367" s="54" t="s">
        <v>81</v>
      </c>
      <c r="D2367" s="54" t="n">
        <v>1</v>
      </c>
      <c r="E2367" s="55" t="n">
        <v>29.9</v>
      </c>
      <c r="F2367" s="56" t="n">
        <v>0.1</v>
      </c>
      <c r="G2367" s="57" t="n">
        <f aca="false">D2367*E2367</f>
        <v>29.9</v>
      </c>
      <c r="H2367" s="57" t="n">
        <f aca="false">G2367*(1-F2367)</f>
        <v>26.91</v>
      </c>
      <c r="I2367" s="1" t="n">
        <f aca="false">MONTH(A2367)</f>
        <v>12</v>
      </c>
      <c r="J2367" s="57" t="n">
        <f aca="false">D2367*INDEX(Справочник!$E$5:$E$16,MATCH(C2367,Справочник!$A$5:$A$16,0))</f>
        <v>14.8</v>
      </c>
      <c r="K2367" s="57" t="n">
        <f aca="false">D2367*INDEX(Справочник!$F$5:$F$16,MATCH(C2367,Справочник!$A$5:$A$16,0))</f>
        <v>2.4</v>
      </c>
    </row>
    <row r="2368" customFormat="false" ht="15" hidden="false" customHeight="false" outlineLevel="0" collapsed="false">
      <c r="A2368" s="53" t="n">
        <v>46022</v>
      </c>
      <c r="B2368" s="54" t="s">
        <v>1684</v>
      </c>
      <c r="C2368" s="54" t="s">
        <v>83</v>
      </c>
      <c r="D2368" s="54" t="n">
        <v>1</v>
      </c>
      <c r="E2368" s="55" t="n">
        <v>11.5</v>
      </c>
      <c r="F2368" s="56" t="n">
        <v>0</v>
      </c>
      <c r="G2368" s="57" t="n">
        <f aca="false">D2368*E2368</f>
        <v>11.5</v>
      </c>
      <c r="H2368" s="57" t="n">
        <f aca="false">G2368*(1-F2368)</f>
        <v>11.5</v>
      </c>
      <c r="I2368" s="1" t="n">
        <f aca="false">MONTH(A2368)</f>
        <v>12</v>
      </c>
      <c r="J2368" s="57" t="n">
        <f aca="false">D2368*INDEX(Справочник!$E$5:$E$16,MATCH(C2368,Справочник!$A$5:$A$16,0))</f>
        <v>5.1</v>
      </c>
      <c r="K2368" s="57" t="n">
        <f aca="false">D2368*INDEX(Справочник!$F$5:$F$16,MATCH(C2368,Справочник!$A$5:$A$16,0))</f>
        <v>0.9</v>
      </c>
    </row>
    <row r="2369" customFormat="false" ht="15" hidden="false" customHeight="false" outlineLevel="0" collapsed="false">
      <c r="A2369" s="53" t="n">
        <v>46022</v>
      </c>
      <c r="B2369" s="54" t="s">
        <v>1684</v>
      </c>
      <c r="C2369" s="54" t="s">
        <v>86</v>
      </c>
      <c r="D2369" s="54" t="n">
        <v>1</v>
      </c>
      <c r="E2369" s="55" t="n">
        <v>7.5</v>
      </c>
      <c r="F2369" s="56" t="n">
        <v>0</v>
      </c>
      <c r="G2369" s="57" t="n">
        <f aca="false">D2369*E2369</f>
        <v>7.5</v>
      </c>
      <c r="H2369" s="57" t="n">
        <f aca="false">G2369*(1-F2369)</f>
        <v>7.5</v>
      </c>
      <c r="I2369" s="1" t="n">
        <f aca="false">MONTH(A2369)</f>
        <v>12</v>
      </c>
      <c r="J2369" s="57" t="n">
        <f aca="false">D2369*INDEX(Справочник!$E$5:$E$16,MATCH(C2369,Справочник!$A$5:$A$16,0))</f>
        <v>2.6</v>
      </c>
      <c r="K2369" s="57" t="n">
        <f aca="false">D2369*INDEX(Справочник!$F$5:$F$16,MATCH(C2369,Справочник!$A$5:$A$16,0))</f>
        <v>0.7</v>
      </c>
    </row>
    <row r="2370" customFormat="false" ht="15" hidden="false" customHeight="false" outlineLevel="0" collapsed="false">
      <c r="A2370" s="53" t="n">
        <v>46022</v>
      </c>
      <c r="B2370" s="54" t="s">
        <v>1685</v>
      </c>
      <c r="C2370" s="54" t="s">
        <v>87</v>
      </c>
      <c r="D2370" s="54" t="n">
        <v>1</v>
      </c>
      <c r="E2370" s="55" t="n">
        <v>5.9</v>
      </c>
      <c r="F2370" s="56" t="n">
        <v>0</v>
      </c>
      <c r="G2370" s="57" t="n">
        <f aca="false">D2370*E2370</f>
        <v>5.9</v>
      </c>
      <c r="H2370" s="57" t="n">
        <f aca="false">G2370*(1-F2370)</f>
        <v>5.9</v>
      </c>
      <c r="I2370" s="1" t="n">
        <f aca="false">MONTH(A2370)</f>
        <v>12</v>
      </c>
      <c r="J2370" s="57" t="n">
        <f aca="false">D2370*INDEX(Справочник!$E$5:$E$16,MATCH(C2370,Справочник!$A$5:$A$16,0))</f>
        <v>1.9</v>
      </c>
      <c r="K2370" s="57" t="n">
        <f aca="false">D2370*INDEX(Справочник!$F$5:$F$16,MATCH(C2370,Справочник!$A$5:$A$16,0))</f>
        <v>0.7</v>
      </c>
    </row>
    <row r="2371" customFormat="false" ht="15" hidden="false" customHeight="false" outlineLevel="0" collapsed="false">
      <c r="A2371" s="53" t="n">
        <v>46022</v>
      </c>
      <c r="B2371" s="54" t="s">
        <v>1686</v>
      </c>
      <c r="C2371" s="54" t="s">
        <v>80</v>
      </c>
      <c r="D2371" s="54" t="n">
        <v>2</v>
      </c>
      <c r="E2371" s="55" t="n">
        <v>9.9</v>
      </c>
      <c r="F2371" s="56" t="n">
        <v>0.1</v>
      </c>
      <c r="G2371" s="57" t="n">
        <f aca="false">D2371*E2371</f>
        <v>19.8</v>
      </c>
      <c r="H2371" s="57" t="n">
        <f aca="false">G2371*(1-F2371)</f>
        <v>17.82</v>
      </c>
      <c r="I2371" s="1" t="n">
        <f aca="false">MONTH(A2371)</f>
        <v>12</v>
      </c>
      <c r="J2371" s="57" t="n">
        <f aca="false">D2371*INDEX(Справочник!$E$5:$E$16,MATCH(C2371,Справочник!$A$5:$A$16,0))</f>
        <v>8.4</v>
      </c>
      <c r="K2371" s="57" t="n">
        <f aca="false">D2371*INDEX(Справочник!$F$5:$F$16,MATCH(C2371,Справочник!$A$5:$A$16,0))</f>
        <v>1.8</v>
      </c>
    </row>
    <row r="2372" customFormat="false" ht="15" hidden="false" customHeight="false" outlineLevel="0" collapsed="false">
      <c r="A2372" s="53" t="n">
        <v>46022</v>
      </c>
      <c r="B2372" s="54" t="s">
        <v>1687</v>
      </c>
      <c r="C2372" s="54" t="s">
        <v>83</v>
      </c>
      <c r="D2372" s="54" t="n">
        <v>1</v>
      </c>
      <c r="E2372" s="55" t="n">
        <v>11.5</v>
      </c>
      <c r="F2372" s="56" t="n">
        <v>0.1</v>
      </c>
      <c r="G2372" s="57" t="n">
        <f aca="false">D2372*E2372</f>
        <v>11.5</v>
      </c>
      <c r="H2372" s="57" t="n">
        <f aca="false">G2372*(1-F2372)</f>
        <v>10.35</v>
      </c>
      <c r="I2372" s="1" t="n">
        <f aca="false">MONTH(A2372)</f>
        <v>12</v>
      </c>
      <c r="J2372" s="57" t="n">
        <f aca="false">D2372*INDEX(Справочник!$E$5:$E$16,MATCH(C2372,Справочник!$A$5:$A$16,0))</f>
        <v>5.1</v>
      </c>
      <c r="K2372" s="57" t="n">
        <f aca="false">D2372*INDEX(Справочник!$F$5:$F$16,MATCH(C2372,Справочник!$A$5:$A$16,0))</f>
        <v>0.9</v>
      </c>
    </row>
    <row r="2373" customFormat="false" ht="15" hidden="false" customHeight="false" outlineLevel="0" collapsed="false">
      <c r="A2373" s="53" t="n">
        <v>46022</v>
      </c>
      <c r="B2373" s="54" t="s">
        <v>1687</v>
      </c>
      <c r="C2373" s="54" t="s">
        <v>86</v>
      </c>
      <c r="D2373" s="54" t="n">
        <v>1</v>
      </c>
      <c r="E2373" s="55" t="n">
        <v>7.5</v>
      </c>
      <c r="F2373" s="56" t="n">
        <v>0</v>
      </c>
      <c r="G2373" s="57" t="n">
        <f aca="false">D2373*E2373</f>
        <v>7.5</v>
      </c>
      <c r="H2373" s="57" t="n">
        <f aca="false">G2373*(1-F2373)</f>
        <v>7.5</v>
      </c>
      <c r="I2373" s="1" t="n">
        <f aca="false">MONTH(A2373)</f>
        <v>12</v>
      </c>
      <c r="J2373" s="57" t="n">
        <f aca="false">D2373*INDEX(Справочник!$E$5:$E$16,MATCH(C2373,Справочник!$A$5:$A$16,0))</f>
        <v>2.6</v>
      </c>
      <c r="K2373" s="57" t="n">
        <f aca="false">D2373*INDEX(Справочник!$F$5:$F$16,MATCH(C2373,Справочник!$A$5:$A$16,0))</f>
        <v>0.7</v>
      </c>
    </row>
  </sheetData>
  <autoFilter ref="A4:K2373"/>
  <conditionalFormatting sqref="F5:F2373">
    <cfRule type="cellIs" priority="2" operator="greaterThanOrEqual" aboveAverage="0" equalAverage="0" bottom="0" percent="0" rank="0" text="" dxfId="8">
      <formula>0.15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6" min="6" style="0" width="16"/>
    <col collapsed="false" customWidth="true" hidden="false" outlineLevel="0" max="7" min="7" style="0" width="46"/>
  </cols>
  <sheetData>
    <row r="1" customFormat="false" ht="25.5" hidden="false" customHeight="true" outlineLevel="0" collapsed="false">
      <c r="A1" s="2" t="s">
        <v>1688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3" t="s">
        <v>1689</v>
      </c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33.75" hidden="false" customHeight="true" outlineLevel="0" collapsed="false">
      <c r="A4" s="16" t="s">
        <v>68</v>
      </c>
      <c r="B4" s="16" t="s">
        <v>69</v>
      </c>
      <c r="C4" s="16" t="s">
        <v>70</v>
      </c>
      <c r="D4" s="16" t="s">
        <v>1690</v>
      </c>
      <c r="E4" s="16" t="s">
        <v>1691</v>
      </c>
      <c r="F4" s="16" t="s">
        <v>1692</v>
      </c>
      <c r="G4" s="16" t="s">
        <v>35</v>
      </c>
    </row>
    <row r="5" customFormat="false" ht="15" hidden="false" customHeight="false" outlineLevel="0" collapsed="false">
      <c r="A5" s="31" t="s">
        <v>80</v>
      </c>
      <c r="B5" s="31" t="s">
        <v>1693</v>
      </c>
      <c r="C5" s="31" t="s">
        <v>1694</v>
      </c>
      <c r="D5" s="58" t="n">
        <v>9.9</v>
      </c>
      <c r="E5" s="58" t="n">
        <v>4.2</v>
      </c>
      <c r="F5" s="58" t="n">
        <v>0.9</v>
      </c>
      <c r="G5" s="59"/>
    </row>
    <row r="6" customFormat="false" ht="15" hidden="false" customHeight="false" outlineLevel="0" collapsed="false">
      <c r="A6" s="38" t="s">
        <v>83</v>
      </c>
      <c r="B6" s="38" t="s">
        <v>1695</v>
      </c>
      <c r="C6" s="38" t="s">
        <v>1694</v>
      </c>
      <c r="D6" s="60" t="n">
        <v>11.5</v>
      </c>
      <c r="E6" s="60" t="n">
        <v>5.1</v>
      </c>
      <c r="F6" s="60" t="n">
        <v>0.9</v>
      </c>
      <c r="G6" s="61"/>
    </row>
    <row r="7" customFormat="false" ht="15" hidden="false" customHeight="false" outlineLevel="0" collapsed="false">
      <c r="A7" s="31" t="s">
        <v>84</v>
      </c>
      <c r="B7" s="31" t="s">
        <v>1696</v>
      </c>
      <c r="C7" s="31" t="s">
        <v>1694</v>
      </c>
      <c r="D7" s="58" t="n">
        <v>10.5</v>
      </c>
      <c r="E7" s="58" t="n">
        <v>4.7</v>
      </c>
      <c r="F7" s="58" t="n">
        <v>0.9</v>
      </c>
      <c r="G7" s="59"/>
    </row>
    <row r="8" customFormat="false" ht="15" hidden="false" customHeight="false" outlineLevel="0" collapsed="false">
      <c r="A8" s="38" t="s">
        <v>81</v>
      </c>
      <c r="B8" s="38" t="s">
        <v>1697</v>
      </c>
      <c r="C8" s="38" t="s">
        <v>1694</v>
      </c>
      <c r="D8" s="60" t="n">
        <v>29.9</v>
      </c>
      <c r="E8" s="60" t="n">
        <v>14.8</v>
      </c>
      <c r="F8" s="60" t="n">
        <v>2.4</v>
      </c>
      <c r="G8" s="61"/>
    </row>
    <row r="9" customFormat="false" ht="15" hidden="false" customHeight="false" outlineLevel="0" collapsed="false">
      <c r="A9" s="31" t="s">
        <v>82</v>
      </c>
      <c r="B9" s="31" t="s">
        <v>1698</v>
      </c>
      <c r="C9" s="31" t="s">
        <v>1694</v>
      </c>
      <c r="D9" s="58" t="n">
        <v>32</v>
      </c>
      <c r="E9" s="58" t="n">
        <v>16.5</v>
      </c>
      <c r="F9" s="58" t="n">
        <v>2.4</v>
      </c>
      <c r="G9" s="59"/>
    </row>
    <row r="10" customFormat="false" ht="15" hidden="false" customHeight="false" outlineLevel="0" collapsed="false">
      <c r="A10" s="38" t="s">
        <v>85</v>
      </c>
      <c r="B10" s="38" t="s">
        <v>1699</v>
      </c>
      <c r="C10" s="38" t="s">
        <v>1700</v>
      </c>
      <c r="D10" s="60" t="n">
        <v>6.9</v>
      </c>
      <c r="E10" s="60" t="n">
        <v>2.3</v>
      </c>
      <c r="F10" s="60" t="n">
        <v>0.7</v>
      </c>
      <c r="G10" s="61"/>
    </row>
    <row r="11" customFormat="false" ht="15" hidden="false" customHeight="false" outlineLevel="0" collapsed="false">
      <c r="A11" s="31" t="s">
        <v>87</v>
      </c>
      <c r="B11" s="31" t="s">
        <v>1701</v>
      </c>
      <c r="C11" s="31" t="s">
        <v>1700</v>
      </c>
      <c r="D11" s="58" t="n">
        <v>5.9</v>
      </c>
      <c r="E11" s="58" t="n">
        <v>1.9</v>
      </c>
      <c r="F11" s="58" t="n">
        <v>0.7</v>
      </c>
      <c r="G11" s="59"/>
    </row>
    <row r="12" customFormat="false" ht="15" hidden="false" customHeight="false" outlineLevel="0" collapsed="false">
      <c r="A12" s="38" t="s">
        <v>86</v>
      </c>
      <c r="B12" s="38" t="s">
        <v>1702</v>
      </c>
      <c r="C12" s="38" t="s">
        <v>1700</v>
      </c>
      <c r="D12" s="60" t="n">
        <v>7.5</v>
      </c>
      <c r="E12" s="60" t="n">
        <v>2.6</v>
      </c>
      <c r="F12" s="60" t="n">
        <v>0.7</v>
      </c>
      <c r="G12" s="61"/>
    </row>
    <row r="13" customFormat="false" ht="15" hidden="false" customHeight="false" outlineLevel="0" collapsed="false">
      <c r="A13" s="31" t="s">
        <v>89</v>
      </c>
      <c r="B13" s="31" t="s">
        <v>1703</v>
      </c>
      <c r="C13" s="31" t="s">
        <v>1704</v>
      </c>
      <c r="D13" s="58" t="n">
        <v>24</v>
      </c>
      <c r="E13" s="58" t="n">
        <v>13.5</v>
      </c>
      <c r="F13" s="58" t="n">
        <v>3.8</v>
      </c>
      <c r="G13" s="59"/>
    </row>
    <row r="14" customFormat="false" ht="15" hidden="false" customHeight="false" outlineLevel="0" collapsed="false">
      <c r="A14" s="38" t="s">
        <v>88</v>
      </c>
      <c r="B14" s="38" t="s">
        <v>1705</v>
      </c>
      <c r="C14" s="38" t="s">
        <v>1704</v>
      </c>
      <c r="D14" s="60" t="n">
        <v>39</v>
      </c>
      <c r="E14" s="60" t="n">
        <v>24</v>
      </c>
      <c r="F14" s="60" t="n">
        <v>4.2</v>
      </c>
      <c r="G14" s="61"/>
    </row>
    <row r="15" customFormat="false" ht="15" hidden="false" customHeight="false" outlineLevel="0" collapsed="false">
      <c r="A15" s="31" t="s">
        <v>91</v>
      </c>
      <c r="B15" s="31" t="s">
        <v>1706</v>
      </c>
      <c r="C15" s="31" t="s">
        <v>1704</v>
      </c>
      <c r="D15" s="58" t="n">
        <v>28</v>
      </c>
      <c r="E15" s="58" t="n">
        <v>17.4</v>
      </c>
      <c r="F15" s="58" t="n">
        <v>7.9</v>
      </c>
      <c r="G15" s="59" t="s">
        <v>1707</v>
      </c>
    </row>
    <row r="16" customFormat="false" ht="15" hidden="false" customHeight="false" outlineLevel="0" collapsed="false">
      <c r="A16" s="38" t="s">
        <v>90</v>
      </c>
      <c r="B16" s="38" t="s">
        <v>1708</v>
      </c>
      <c r="C16" s="38" t="s">
        <v>1704</v>
      </c>
      <c r="D16" s="60" t="n">
        <v>4.5</v>
      </c>
      <c r="E16" s="60" t="n">
        <v>1.6</v>
      </c>
      <c r="F16" s="60" t="n">
        <v>2.9</v>
      </c>
      <c r="G16" s="61" t="s">
        <v>1709</v>
      </c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</row>
    <row r="18" customFormat="false" ht="15" hidden="false" customHeight="true" outlineLevel="0" collapsed="false">
      <c r="A18" s="15" t="s">
        <v>1710</v>
      </c>
      <c r="B18" s="15"/>
      <c r="C18" s="15"/>
      <c r="D18" s="15"/>
      <c r="E18" s="15"/>
      <c r="F18" s="15"/>
      <c r="G18" s="15"/>
    </row>
  </sheetData>
  <mergeCells count="1">
    <mergeCell ref="A18:G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6"/>
    <col collapsed="false" customWidth="true" hidden="false" outlineLevel="0" max="5" min="5" style="0" width="4"/>
    <col collapsed="false" customWidth="true" hidden="false" outlineLevel="0" max="6" min="6" style="0" width="34"/>
    <col collapsed="false" customWidth="true" hidden="false" outlineLevel="0" max="7" min="7" style="0" width="14"/>
  </cols>
  <sheetData>
    <row r="1" customFormat="false" ht="25.5" hidden="false" customHeight="true" outlineLevel="0" collapsed="false">
      <c r="A1" s="2" t="s">
        <v>1711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3" t="s">
        <v>1712</v>
      </c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30" hidden="false" customHeight="true" outlineLevel="0" collapsed="false">
      <c r="A4" s="16" t="s">
        <v>96</v>
      </c>
      <c r="B4" s="16" t="s">
        <v>1713</v>
      </c>
      <c r="C4" s="16" t="s">
        <v>1714</v>
      </c>
      <c r="D4" s="16" t="s">
        <v>1715</v>
      </c>
      <c r="E4" s="1"/>
      <c r="F4" s="16" t="s">
        <v>1716</v>
      </c>
      <c r="G4" s="16" t="s">
        <v>1717</v>
      </c>
    </row>
    <row r="5" customFormat="false" ht="15" hidden="false" customHeight="false" outlineLevel="0" collapsed="false">
      <c r="A5" s="31" t="s">
        <v>99</v>
      </c>
      <c r="B5" s="62" t="n">
        <v>180</v>
      </c>
      <c r="C5" s="62" t="n">
        <v>140</v>
      </c>
      <c r="D5" s="33" t="n">
        <f aca="false">B5+C5</f>
        <v>320</v>
      </c>
      <c r="E5" s="1"/>
      <c r="F5" s="18" t="s">
        <v>1718</v>
      </c>
      <c r="G5" s="63" t="n">
        <v>0.019</v>
      </c>
    </row>
    <row r="6" customFormat="false" ht="30" hidden="false" customHeight="true" outlineLevel="0" collapsed="false">
      <c r="A6" s="38" t="s">
        <v>100</v>
      </c>
      <c r="B6" s="64" t="n">
        <v>180</v>
      </c>
      <c r="C6" s="64" t="n">
        <v>160</v>
      </c>
      <c r="D6" s="40" t="n">
        <f aca="false">B6+C6</f>
        <v>340</v>
      </c>
      <c r="E6" s="1"/>
      <c r="F6" s="18" t="s">
        <v>1719</v>
      </c>
      <c r="G6" s="31" t="s">
        <v>1720</v>
      </c>
    </row>
    <row r="7" customFormat="false" ht="15" hidden="false" customHeight="false" outlineLevel="0" collapsed="false">
      <c r="A7" s="31" t="s">
        <v>101</v>
      </c>
      <c r="B7" s="62" t="n">
        <v>220</v>
      </c>
      <c r="C7" s="62" t="n">
        <v>180</v>
      </c>
      <c r="D7" s="33" t="n">
        <f aca="false">B7+C7</f>
        <v>400</v>
      </c>
      <c r="E7" s="1"/>
      <c r="F7" s="1"/>
      <c r="G7" s="1"/>
    </row>
    <row r="8" customFormat="false" ht="15" hidden="false" customHeight="false" outlineLevel="0" collapsed="false">
      <c r="A8" s="38" t="s">
        <v>102</v>
      </c>
      <c r="B8" s="64" t="n">
        <v>240</v>
      </c>
      <c r="C8" s="64" t="n">
        <v>220</v>
      </c>
      <c r="D8" s="40" t="n">
        <f aca="false">B8+C8</f>
        <v>460</v>
      </c>
      <c r="E8" s="1"/>
      <c r="F8" s="1"/>
      <c r="G8" s="1"/>
    </row>
    <row r="9" customFormat="false" ht="15" hidden="false" customHeight="false" outlineLevel="0" collapsed="false">
      <c r="A9" s="31" t="s">
        <v>103</v>
      </c>
      <c r="B9" s="62" t="n">
        <v>260</v>
      </c>
      <c r="C9" s="62" t="n">
        <v>260</v>
      </c>
      <c r="D9" s="33" t="n">
        <f aca="false">B9+C9</f>
        <v>520</v>
      </c>
      <c r="E9" s="1"/>
      <c r="F9" s="1"/>
      <c r="G9" s="1"/>
    </row>
    <row r="10" customFormat="false" ht="15" hidden="false" customHeight="false" outlineLevel="0" collapsed="false">
      <c r="A10" s="38" t="s">
        <v>104</v>
      </c>
      <c r="B10" s="64" t="n">
        <v>300</v>
      </c>
      <c r="C10" s="64" t="n">
        <v>280</v>
      </c>
      <c r="D10" s="40" t="n">
        <f aca="false">B10+C10</f>
        <v>580</v>
      </c>
      <c r="E10" s="1"/>
      <c r="F10" s="1"/>
      <c r="G10" s="1"/>
    </row>
    <row r="11" customFormat="false" ht="15" hidden="false" customHeight="false" outlineLevel="0" collapsed="false">
      <c r="A11" s="31" t="s">
        <v>105</v>
      </c>
      <c r="B11" s="62" t="n">
        <v>340</v>
      </c>
      <c r="C11" s="62" t="n">
        <v>330</v>
      </c>
      <c r="D11" s="33" t="n">
        <f aca="false">B11+C11</f>
        <v>670</v>
      </c>
      <c r="E11" s="1"/>
      <c r="F11" s="1"/>
      <c r="G11" s="1"/>
    </row>
    <row r="12" customFormat="false" ht="15" hidden="false" customHeight="false" outlineLevel="0" collapsed="false">
      <c r="A12" s="38" t="s">
        <v>106</v>
      </c>
      <c r="B12" s="64" t="n">
        <v>380</v>
      </c>
      <c r="C12" s="64" t="n">
        <v>360</v>
      </c>
      <c r="D12" s="40" t="n">
        <f aca="false">B12+C12</f>
        <v>740</v>
      </c>
      <c r="E12" s="1"/>
      <c r="F12" s="1"/>
      <c r="G12" s="1"/>
    </row>
    <row r="13" customFormat="false" ht="15" hidden="false" customHeight="false" outlineLevel="0" collapsed="false">
      <c r="A13" s="31" t="s">
        <v>107</v>
      </c>
      <c r="B13" s="62" t="n">
        <v>420</v>
      </c>
      <c r="C13" s="62" t="n">
        <v>400</v>
      </c>
      <c r="D13" s="33" t="n">
        <f aca="false">B13+C13</f>
        <v>820</v>
      </c>
      <c r="E13" s="1"/>
      <c r="F13" s="1"/>
      <c r="G13" s="1"/>
    </row>
    <row r="14" customFormat="false" ht="15" hidden="false" customHeight="false" outlineLevel="0" collapsed="false">
      <c r="A14" s="38" t="s">
        <v>108</v>
      </c>
      <c r="B14" s="64" t="n">
        <v>460</v>
      </c>
      <c r="C14" s="64" t="n">
        <v>450</v>
      </c>
      <c r="D14" s="40" t="n">
        <f aca="false">B14+C14</f>
        <v>910</v>
      </c>
      <c r="E14" s="1"/>
      <c r="F14" s="1"/>
      <c r="G14" s="1"/>
    </row>
    <row r="15" customFormat="false" ht="15" hidden="false" customHeight="false" outlineLevel="0" collapsed="false">
      <c r="A15" s="31" t="s">
        <v>109</v>
      </c>
      <c r="B15" s="62" t="n">
        <v>560</v>
      </c>
      <c r="C15" s="62" t="n">
        <v>560</v>
      </c>
      <c r="D15" s="33" t="n">
        <f aca="false">B15+C15</f>
        <v>1120</v>
      </c>
      <c r="E15" s="1"/>
      <c r="F15" s="1"/>
      <c r="G15" s="1"/>
    </row>
    <row r="16" customFormat="false" ht="15" hidden="false" customHeight="false" outlineLevel="0" collapsed="false">
      <c r="A16" s="38" t="s">
        <v>110</v>
      </c>
      <c r="B16" s="64" t="n">
        <v>600</v>
      </c>
      <c r="C16" s="64" t="n">
        <v>620</v>
      </c>
      <c r="D16" s="40" t="n">
        <f aca="false">B16+C16</f>
        <v>1220</v>
      </c>
      <c r="E16" s="1"/>
      <c r="F16" s="1"/>
      <c r="G16" s="1"/>
    </row>
    <row r="17" customFormat="false" ht="15" hidden="false" customHeight="false" outlineLevel="0" collapsed="false">
      <c r="A17" s="25" t="s">
        <v>92</v>
      </c>
      <c r="B17" s="65" t="n">
        <f aca="false">SUM(B5:B16)</f>
        <v>4140</v>
      </c>
      <c r="C17" s="65" t="n">
        <f aca="false">SUM(C5:C16)</f>
        <v>3960</v>
      </c>
      <c r="D17" s="65" t="n">
        <f aca="false">SUM(D5:D16)</f>
        <v>8100</v>
      </c>
      <c r="E17" s="1"/>
      <c r="F17" s="1"/>
      <c r="G1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2026-10-14T16:32:16Z</dcterms:created>
  <dc:creator>openpyxl</dc:creator>
  <dc:description/>
  <dc:language>en-US</dc:language>
  <cp:lastModifiedBy/>
  <dcterms:modified xsi:type="dcterms:W3CDTF">2026-10-14T19:32:19Z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